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ДСОИИ\ОБЪЕКТЫ\82_Стр-во сетей водоснабжения Айкаван\Закупка\"/>
    </mc:Choice>
  </mc:AlternateContent>
  <xr:revisionPtr revIDLastSave="0" documentId="13_ncr:1_{ACB1A13C-C42D-486B-ABA4-2FB4629035EB}" xr6:coauthVersionLast="37" xr6:coauthVersionMax="37" xr10:uidLastSave="{00000000-0000-0000-0000-000000000000}"/>
  <bookViews>
    <workbookView xWindow="0" yWindow="0" windowWidth="28800" windowHeight="11625" activeTab="1" xr2:uid="{00000000-000D-0000-FFFF-FFFF00000000}"/>
  </bookViews>
  <sheets>
    <sheet name="Справка для ДТП" sheetId="3" r:id="rId1"/>
    <sheet name="Смета контракта Айкаван РАЗУКРУ" sheetId="5" r:id="rId2"/>
  </sheets>
  <definedNames>
    <definedName name="_xlnm._FilterDatabase" localSheetId="1" hidden="1">'Смета контракта Айкаван РАЗУКРУ'!$A$9:$AP$1161</definedName>
    <definedName name="_xlnm.Print_Titles" localSheetId="1">'Смета контракта Айкаван РАЗУКРУ'!$9:$9</definedName>
    <definedName name="_xlnm.Print_Area" localSheetId="1">'Смета контракта Айкаван РАЗУКРУ'!$A$1:$K$1163</definedName>
    <definedName name="_xlnm.Print_Area" localSheetId="0">'Справка для ДТП'!$A$1:$G$59</definedName>
  </definedNames>
  <calcPr calcId="179021"/>
</workbook>
</file>

<file path=xl/calcChain.xml><?xml version="1.0" encoding="utf-8"?>
<calcChain xmlns="http://schemas.openxmlformats.org/spreadsheetml/2006/main">
  <c r="G29" i="3" l="1"/>
  <c r="C30" i="3"/>
  <c r="E17" i="3"/>
  <c r="K1160" i="5" l="1"/>
  <c r="K1161" i="5" s="1"/>
  <c r="G15" i="3" l="1"/>
  <c r="G19" i="3" l="1"/>
  <c r="G20" i="3" s="1"/>
  <c r="C31" i="3"/>
  <c r="G28" i="3"/>
  <c r="G27" i="3"/>
  <c r="G26" i="3"/>
  <c r="G25" i="3"/>
  <c r="G24" i="3"/>
  <c r="G23" i="3"/>
  <c r="E20" i="3"/>
  <c r="E21" i="3" s="1"/>
  <c r="G30" i="3" l="1"/>
  <c r="G31" i="3" s="1"/>
  <c r="G21" i="3"/>
  <c r="C32" i="3"/>
  <c r="C33" i="3" s="1"/>
  <c r="G32" i="3" l="1"/>
  <c r="G33" i="3" s="1"/>
  <c r="G34" i="3" s="1"/>
</calcChain>
</file>

<file path=xl/sharedStrings.xml><?xml version="1.0" encoding="utf-8"?>
<sst xmlns="http://schemas.openxmlformats.org/spreadsheetml/2006/main" count="6573" uniqueCount="2766">
  <si>
    <t>Приложение 2</t>
  </si>
  <si>
    <t>Приказа Минстроя России от 23.12.2019 №841/пр</t>
  </si>
  <si>
    <t>РАСЧЕТ НАЧАЛЬНОЙ (МАКСИМАЛЬНОЙ) ЦЕНЫ КОНТРАКТА</t>
  </si>
  <si>
    <t>Основание для расчета:</t>
  </si>
  <si>
    <t>1.</t>
  </si>
  <si>
    <t>2.</t>
  </si>
  <si>
    <t>3.</t>
  </si>
  <si>
    <t>Утвержденный сводный сметный расчет, либо утвержденный локальный сметный расчет</t>
  </si>
  <si>
    <t>Наименование работ и затрат</t>
  </si>
  <si>
    <t>Стоимость работ в ценах
на дату утверждения сметной документации на
III квартал 2024г.</t>
  </si>
  <si>
    <t>Индекс фактической инфляции</t>
  </si>
  <si>
    <t>Стоимость работ в
ценах на дату формирования начальной (максимальной) цены контракта
III квартал 2025г.</t>
  </si>
  <si>
    <t>Индекс прогнозной инфляции на период выполнения работ</t>
  </si>
  <si>
    <t>Начальная (максимальная) цена контракта с учетом прогнозного индекса инфляции на период выполнения работ</t>
  </si>
  <si>
    <t>Строительно-монтажные работы</t>
  </si>
  <si>
    <t>Стоимость оборудования</t>
  </si>
  <si>
    <t>Иные прочие работы и затраты</t>
  </si>
  <si>
    <t>Резерв средств на непредвиденные работы и затраты 1,5%</t>
  </si>
  <si>
    <t>Стоимость без учета НДС</t>
  </si>
  <si>
    <t>НДС (20%)</t>
  </si>
  <si>
    <t>Стоимость с учетом НДС</t>
  </si>
  <si>
    <t>Уровень цен утверждённой сметной документации</t>
  </si>
  <si>
    <t>III квартал 2024 (Сентябрь 2024)</t>
  </si>
  <si>
    <t>Дата формирования НМЦК</t>
  </si>
  <si>
    <t>Сентябрь 2025</t>
  </si>
  <si>
    <t>Начало строительства</t>
  </si>
  <si>
    <t>Ноябрь 2025</t>
  </si>
  <si>
    <t>Окончание строительства</t>
  </si>
  <si>
    <t>Август 2026</t>
  </si>
  <si>
    <t>Продолжительность строительства</t>
  </si>
  <si>
    <t>10 месяцев</t>
  </si>
  <si>
    <t>1. Расчет индекса фактической инфляции с использованием ИПЦ Росстата</t>
  </si>
  <si>
    <t>Сентябрь 2025 / Сентябрь 2024</t>
  </si>
  <si>
    <t>104,43%</t>
  </si>
  <si>
    <t>Итого индекс фактической инфляции:</t>
  </si>
  <si>
    <t>2. Расчет индекса прогнозной инфляции</t>
  </si>
  <si>
    <t>Доля сметной стоимости, подлежащая выполнению в 2025г. (2 месяца/10 месяцев)</t>
  </si>
  <si>
    <t>Доля сметной стоимости, подлежащая выполнению в 2026г. (8 месяцев/10 месяцев)</t>
  </si>
  <si>
    <t>Годовые индексы прогнозной инфляции:</t>
  </si>
  <si>
    <t>на 2025 год</t>
  </si>
  <si>
    <t>107,8%</t>
  </si>
  <si>
    <t>на 2026 год</t>
  </si>
  <si>
    <t>105,3%</t>
  </si>
  <si>
    <t>Ежемесячные индексы прогнозной инфляции:</t>
  </si>
  <si>
    <t>¹²√1,078</t>
  </si>
  <si>
    <t>¹²√1,053</t>
  </si>
  <si>
    <t>Индексы прогнозной инфляции на период исполнения контракта:</t>
  </si>
  <si>
    <t>К на 2025 год</t>
  </si>
  <si>
    <t>(1,0063³ - 1)/2 + 1</t>
  </si>
  <si>
    <t>К на 2026 год</t>
  </si>
  <si>
    <t>1,0063³ * (1,0043 + 1,0043⁸)/2</t>
  </si>
  <si>
    <t>Итого индекс прогнозной инфляции:</t>
  </si>
  <si>
    <t>0,2 * 1,0095 + 0,8 * 1,039</t>
  </si>
  <si>
    <t>Затраты Подрядчика:</t>
  </si>
  <si>
    <t>Затраты Заказчика:</t>
  </si>
  <si>
    <t>Подготовка карт планов</t>
  </si>
  <si>
    <t>Кадастровые работы по изготовлению межевого плана</t>
  </si>
  <si>
    <t>Рыночная стоимость сервитута</t>
  </si>
  <si>
    <t>Техприсы к электрическим сетям</t>
  </si>
  <si>
    <t>Техприсы к централизованной системе холодного водоснабжения</t>
  </si>
  <si>
    <t>Строительный контроль</t>
  </si>
  <si>
    <t>Непредвиденные затраты</t>
  </si>
  <si>
    <t>при осуществлении закупки на выполнение подрядных работ по строительству объекта: Айкаван</t>
  </si>
  <si>
    <t>Проект сметы контракта</t>
  </si>
  <si>
    <t/>
  </si>
  <si>
    <t>(наименование объекта)</t>
  </si>
  <si>
    <t>№п/п</t>
  </si>
  <si>
    <t>Номер сметы</t>
  </si>
  <si>
    <t>Наименование конструктивных решений (элементов), комплексов (видов) работ, оборудования</t>
  </si>
  <si>
    <t>Единица измерения</t>
  </si>
  <si>
    <t>Количество (объем работ)</t>
  </si>
  <si>
    <t>Цена на единицу измерения, без НДС руб.</t>
  </si>
  <si>
    <t>Стоимость всего, руб</t>
  </si>
  <si>
    <t>Страна происхождения оборудования</t>
  </si>
  <si>
    <t>Раздел 1. Вырубка</t>
  </si>
  <si>
    <t>1</t>
  </si>
  <si>
    <t>ЛС ЛСР-01-01-01 Поз.: 1</t>
  </si>
  <si>
    <t>Валка деревьев мягких пород с корня, диаметр стволов: до 16 см</t>
  </si>
  <si>
    <t>100 шт</t>
  </si>
  <si>
    <t>2</t>
  </si>
  <si>
    <t>ЛС ЛСР-01-01-01 Поз.: 2</t>
  </si>
  <si>
    <t>Валка деревьев мягких пород с корня, диаметр стволов: свыше 16 до 20 см</t>
  </si>
  <si>
    <t>3</t>
  </si>
  <si>
    <t>ЛС ЛСР-01-01-01 Поз.: 3</t>
  </si>
  <si>
    <t>Валка деревьев мягких пород с корня, диаметр стволов: свыше 20 до 24 см</t>
  </si>
  <si>
    <t>4</t>
  </si>
  <si>
    <t>ЛС ЛСР-01-01-01 Поз.: 4</t>
  </si>
  <si>
    <t>Валка деревьев мягких пород с корня, диаметр стволов: свыше 24 до 28 см</t>
  </si>
  <si>
    <t>5</t>
  </si>
  <si>
    <t>ЛС ЛСР-01-01-01 Поз.: 5</t>
  </si>
  <si>
    <t>Валка деревьев твердых пород и лиственницы с корня, диаметр стволов: до 16 см</t>
  </si>
  <si>
    <t>6</t>
  </si>
  <si>
    <t>ЛС ЛСР-01-01-01 Поз.: 6</t>
  </si>
  <si>
    <t>Валка деревьев твердых пород и лиственницы с корня, диаметр стволов: свыше 16 до 20 см</t>
  </si>
  <si>
    <t>7</t>
  </si>
  <si>
    <t>ЛС ЛСР-01-01-01 Поз.: 7</t>
  </si>
  <si>
    <t>Валка деревьев твердых пород и лиственницы с корня, диаметр стволов: свыше 20 до 24 см</t>
  </si>
  <si>
    <t>8</t>
  </si>
  <si>
    <t>ЛС ЛСР-01-01-01 Поз.: 8</t>
  </si>
  <si>
    <t>Валка деревьев твердых пород и лиственницы с корня, диаметр стволов: свыше 24 до 28 см</t>
  </si>
  <si>
    <t>9</t>
  </si>
  <si>
    <t>ЛС ЛСР-01-01-01 Поз.: 9</t>
  </si>
  <si>
    <t>Валка деревьев твердых пород и лиственницы с корня, диаметр стволов: свыше 28 до 32 см</t>
  </si>
  <si>
    <t>10</t>
  </si>
  <si>
    <t>ЛС ЛСР-01-01-01 Поз.: 10</t>
  </si>
  <si>
    <t>Корчевка пней в грунтах естественного залегания корчевателями-собирателями на тракторе мощностью 79 кВт (108 л.с.) с перемещением пней до 5 м, диаметр пней: до 24 см</t>
  </si>
  <si>
    <t>11</t>
  </si>
  <si>
    <t>ЛС ЛСР-01-01-01 Поз.: 11</t>
  </si>
  <si>
    <t>Корчевка пней в грунтах естественного залегания корчевателями-собирателями на тракторе мощностью 79 кВт (108 л.с.) с перемещением пней до 5 м, диаметр пней: свыше 24 до 32 см</t>
  </si>
  <si>
    <t>12</t>
  </si>
  <si>
    <t>ЛС ЛСР-01-01-01 Поз.: 12</t>
  </si>
  <si>
    <t>Обивка земли с выкорчеванных пней корчевателями-собирателями на тракторе мощностью 79 кВт (108 л.с.), диаметр пней: до 24 см</t>
  </si>
  <si>
    <t>13</t>
  </si>
  <si>
    <t>ЛС ЛСР-01-01-01 Поз.: 13</t>
  </si>
  <si>
    <t>Обивка земли с выкорчеванных пней корчевателями-собирателями на тракторе мощностью 79 кВт (108 л.с.), диаметр пней: свыше 24 см</t>
  </si>
  <si>
    <t>14</t>
  </si>
  <si>
    <t>ЛС ЛСР-01-01-01 Поз.: 14</t>
  </si>
  <si>
    <t>Погрузка в автотранспортное средство: мусор строительный с погрузкой экскаваторами емкостью ковша до 0,5 м3</t>
  </si>
  <si>
    <t>т</t>
  </si>
  <si>
    <t>15</t>
  </si>
  <si>
    <t>ЛС ЛСР-01-01-01 Поз.: 15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</si>
  <si>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35 км</t>
  </si>
  <si>
    <t>Итого по разделу 1 Вырубка</t>
  </si>
  <si>
    <t>Всего с НДС</t>
  </si>
  <si>
    <t>16</t>
  </si>
  <si>
    <t>ЛС ЛСР-01-02-01 Поз.: 1</t>
  </si>
  <si>
    <t>Разработка грунта в отвал экскаваторами, вместимость ковша 0,65 (0,5-1) м3, группа грунтов: 3</t>
  </si>
  <si>
    <t>1000 м3</t>
  </si>
  <si>
    <t>17</t>
  </si>
  <si>
    <t>ЛС ЛСР-01-02-01 Поз.: 2</t>
  </si>
  <si>
    <t>Разборка: железобетонных фундаментов</t>
  </si>
  <si>
    <t>м3</t>
  </si>
  <si>
    <t>18</t>
  </si>
  <si>
    <t>ЛС ЛСР-01-02-01 Поз.: 3</t>
  </si>
  <si>
    <t>Установка железобетонных оград из панелей длиной: 4 м</t>
  </si>
  <si>
    <t>100 м</t>
  </si>
  <si>
    <t>19</t>
  </si>
  <si>
    <t>ЛС ЛСР-01-02-01 Поз.: 4</t>
  </si>
  <si>
    <t>Засыпка траншей и котлованов с перемещением грунта до 5 м бульдозерами мощностью: 79 кВт (108 л.с.), группа грунтов 3</t>
  </si>
  <si>
    <t>20</t>
  </si>
  <si>
    <t>ЛС ЛСР-01-02-01 Поз.: 5</t>
  </si>
  <si>
    <t>21</t>
  </si>
  <si>
    <t>ЛС ЛСР-01-02-01 Поз.: 6</t>
  </si>
  <si>
    <t>22</t>
  </si>
  <si>
    <t>Установка дорожных знаков бесфундаментных: на металлических стойках</t>
  </si>
  <si>
    <t>23</t>
  </si>
  <si>
    <t>При установке дополнительных щитков добавлять к нормам таблиц с 27-09-008 по 27-09-011</t>
  </si>
  <si>
    <t>24</t>
  </si>
  <si>
    <t>ЛС ЛСР-01-03-01 Поз.: 3</t>
  </si>
  <si>
    <t>Временные дорожные знаки с 10-ти кратной оборачиваемостью на захватке при производстве работ с полным перекрытием движения (20 захваток)</t>
  </si>
  <si>
    <t>25</t>
  </si>
  <si>
    <t>26</t>
  </si>
  <si>
    <t>27</t>
  </si>
  <si>
    <t>ЛС ЛСР-01-03-01 Поз.: 6</t>
  </si>
  <si>
    <t>Установка средств технического регулирования с 10-ти кратной оборачиваемостью на захватке при производстве работ с перекрытием одной полосы (50 захваток)</t>
  </si>
  <si>
    <t>28</t>
  </si>
  <si>
    <t>Устройство средств технического регулирования</t>
  </si>
  <si>
    <t>Установка средств технического регулирования с 10-ти кратной оборачиваемостью на захватке при производстве работ с полным перекрытием движения (20 захваток)</t>
  </si>
  <si>
    <t>29</t>
  </si>
  <si>
    <t>30</t>
  </si>
  <si>
    <t>ЛС ЛСР-02-01-01 Поз.: 1</t>
  </si>
  <si>
    <t>Разработка грунта в траншеях экскаватором «обратная лопата» с ковшом вместимостью 0,65 (0,5-1) м3, группа грунтов: 3</t>
  </si>
  <si>
    <t>31</t>
  </si>
  <si>
    <t>ЛС ЛСР-02-01-01 Поз.: 2</t>
  </si>
  <si>
    <t>Разработка грунта с погрузкой на автомобили-самосвалы в траншеях экскаватором «обратная лопата» с ковшом вместимостью 0,65 (0,5-1) м3, группа грунтов: 3</t>
  </si>
  <si>
    <t>32</t>
  </si>
  <si>
    <t>ЛС ЛСР-02-01-01 Поз.: 3</t>
  </si>
  <si>
    <t>33</t>
  </si>
  <si>
    <t>ЛС ЛСР-02-01-01 Поз.: 4</t>
  </si>
  <si>
    <t>Разработка грунта вручную в траншеях глубиной до 2 м без креплений с откосами, группа грунтов: 3</t>
  </si>
  <si>
    <t>100 м3</t>
  </si>
  <si>
    <t>34</t>
  </si>
  <si>
    <t>ЛС ЛСР-02-01-01 Поз.: 5</t>
  </si>
  <si>
    <t>35</t>
  </si>
  <si>
    <t>Засыпка траншей и котлованов с перемещением грунта до 5 м бульдозерами мощностью: 79 кВт (108 л.с.), группа грунтов 1</t>
  </si>
  <si>
    <t>36</t>
  </si>
  <si>
    <t>ЛС ЛСР-02-01-01 Поз.: 7</t>
  </si>
  <si>
    <t>Уплотнение грунта пневматическими трамбовками, группа грунтов: 1-2</t>
  </si>
  <si>
    <t>37</t>
  </si>
  <si>
    <t>ЛС ЛСР-02-01-01 Поз.: 8</t>
  </si>
  <si>
    <t>38</t>
  </si>
  <si>
    <t>ЛС ЛСР-02-01-01 Поз.: 9</t>
  </si>
  <si>
    <t>Уплотнение грунта вибрационными катками 2,2 т на первый проход по одному следу при толщине слоя: 50 см</t>
  </si>
  <si>
    <t>39</t>
  </si>
  <si>
    <t>ЛС ЛСР-02-01-01 Поз.: 10</t>
  </si>
  <si>
    <t>На каждый последующий проход по одному следу добавлять: к норме 01-02-003-05</t>
  </si>
  <si>
    <t>Разработка в грунтах 3 группы (в сухих грунтах). Траншея для трубы 110мм</t>
  </si>
  <si>
    <t>40</t>
  </si>
  <si>
    <t>ЛС ЛСР-02-01-01 Поз.: 11</t>
  </si>
  <si>
    <t>41</t>
  </si>
  <si>
    <t>ЛС ЛСР-02-01-01 Поз.: 12</t>
  </si>
  <si>
    <t>42</t>
  </si>
  <si>
    <t>ЛС ЛСР-02-01-01 Поз.: 13</t>
  </si>
  <si>
    <t>43</t>
  </si>
  <si>
    <t>ЛС ЛСР-02-01-01 Поз.: 14</t>
  </si>
  <si>
    <t>44</t>
  </si>
  <si>
    <t>ЛС ЛСР-02-01-01 Поз.: 15</t>
  </si>
  <si>
    <t>45</t>
  </si>
  <si>
    <t>46</t>
  </si>
  <si>
    <t>ЛС ЛСР-02-01-01 Поз.: 17</t>
  </si>
  <si>
    <t>47</t>
  </si>
  <si>
    <t>ЛС ЛСР-02-01-01 Поз.: 18</t>
  </si>
  <si>
    <t>48</t>
  </si>
  <si>
    <t>ЛС ЛСР-02-01-01 Поз.: 19</t>
  </si>
  <si>
    <t>49</t>
  </si>
  <si>
    <t>ЛС ЛСР-02-01-01 Поз.: 20</t>
  </si>
  <si>
    <t>Разработка в грунтах 3 группы. Котлован под колоды 1000</t>
  </si>
  <si>
    <t>50</t>
  </si>
  <si>
    <t>ЛС ЛСР-02-01-01 Поз.: 21</t>
  </si>
  <si>
    <t>51</t>
  </si>
  <si>
    <t>ЛС ЛСР-02-01-01 Поз.: 22</t>
  </si>
  <si>
    <t>52</t>
  </si>
  <si>
    <t>ЛС ЛСР-02-01-01 Поз.: 23</t>
  </si>
  <si>
    <t>53</t>
  </si>
  <si>
    <t>ЛС ЛСР-02-01-01 Поз.: 24</t>
  </si>
  <si>
    <t>54</t>
  </si>
  <si>
    <t>ЛС ЛСР-02-01-01 Поз.: 25</t>
  </si>
  <si>
    <t>55</t>
  </si>
  <si>
    <t>ЛС ЛСР-02-01-01 Поз.: 26</t>
  </si>
  <si>
    <t>56</t>
  </si>
  <si>
    <t>ЛС ЛСР-02-01-01 Поз.: 27</t>
  </si>
  <si>
    <t>Разработка в грунтах 3 группы. Котлован под колоды 1500</t>
  </si>
  <si>
    <t>57</t>
  </si>
  <si>
    <t>ЛС ЛСР-02-01-01 Поз.: 28</t>
  </si>
  <si>
    <t>58</t>
  </si>
  <si>
    <t>ЛС ЛСР-02-01-01 Поз.: 29</t>
  </si>
  <si>
    <t>59</t>
  </si>
  <si>
    <t>ЛС ЛСР-02-01-01 Поз.: 30</t>
  </si>
  <si>
    <t>60</t>
  </si>
  <si>
    <t>ЛС ЛСР-02-01-01 Поз.: 31</t>
  </si>
  <si>
    <t>61</t>
  </si>
  <si>
    <t>ЛС ЛСР-02-01-01 Поз.: 32</t>
  </si>
  <si>
    <t>62</t>
  </si>
  <si>
    <t>ЛС ЛСР-02-01-01 Поз.: 33</t>
  </si>
  <si>
    <t>63</t>
  </si>
  <si>
    <t>ЛС ЛСР-02-01-01 Поз.: 34</t>
  </si>
  <si>
    <t>Разработка в грунтах 3 группы. Котлован под колоды 2000</t>
  </si>
  <si>
    <t>64</t>
  </si>
  <si>
    <t>ЛС ЛСР-02-01-01 Поз.: 35</t>
  </si>
  <si>
    <t>65</t>
  </si>
  <si>
    <t>ЛС ЛСР-02-01-01 Поз.: 36</t>
  </si>
  <si>
    <t>66</t>
  </si>
  <si>
    <t>ЛС ЛСР-02-01-01 Поз.: 37</t>
  </si>
  <si>
    <t>67</t>
  </si>
  <si>
    <t>ЛС ЛСР-02-01-01 Поз.: 38</t>
  </si>
  <si>
    <t>68</t>
  </si>
  <si>
    <t>ЛС ЛСР-02-01-01 Поз.: 39</t>
  </si>
  <si>
    <t>69</t>
  </si>
  <si>
    <t>ЛС ЛСР-02-01-01 Поз.: 40</t>
  </si>
  <si>
    <t>70</t>
  </si>
  <si>
    <t>ЛС ЛСР-02-01-01 Поз.: 41</t>
  </si>
  <si>
    <t>Разработка в грунтах 3 группы. Котлован под камеру КП-2</t>
  </si>
  <si>
    <t>71</t>
  </si>
  <si>
    <t>ЛС ЛСР-02-01-01 Поз.: 42</t>
  </si>
  <si>
    <t>72</t>
  </si>
  <si>
    <t>ЛС ЛСР-02-01-01 Поз.: 43</t>
  </si>
  <si>
    <t>73</t>
  </si>
  <si>
    <t>ЛС ЛСР-02-01-01 Поз.: 44</t>
  </si>
  <si>
    <t>74</t>
  </si>
  <si>
    <t>ЛС ЛСР-02-01-01 Поз.: 45</t>
  </si>
  <si>
    <t>75</t>
  </si>
  <si>
    <t>ЛС ЛСР-02-01-01 Поз.: 46</t>
  </si>
  <si>
    <t>76</t>
  </si>
  <si>
    <t>ЛС ЛСР-02-01-01 Поз.: 47</t>
  </si>
  <si>
    <t>77</t>
  </si>
  <si>
    <t>ЛС ЛСР-02-01-01 Поз.: 48</t>
  </si>
  <si>
    <t>Вскрытие а/б покрытия при прокладке сетей водоснабжения</t>
  </si>
  <si>
    <t>78</t>
  </si>
  <si>
    <t>ЛС ЛСР-02-01-01 Поз.: 49</t>
  </si>
  <si>
    <t>Срезка поверхностного слоя асфальтобетонных дорожных покрытий на щебне марки по дробимости до 1000 дорожными фрезами при ширине барабана 2000 мм, толщина слоя: до 15 см</t>
  </si>
  <si>
    <t>100 м2</t>
  </si>
  <si>
    <t>79</t>
  </si>
  <si>
    <t>ЛС ЛСР-02-01-01 Поз.: 50</t>
  </si>
  <si>
    <t>Разборка покрытий и оснований: щебеночных</t>
  </si>
  <si>
    <t>80</t>
  </si>
  <si>
    <t>ЛС ЛСР-02-01-01 Поз.: 51</t>
  </si>
  <si>
    <t>81</t>
  </si>
  <si>
    <t>ЛС ЛСР-02-01-01 Поз.: 52</t>
  </si>
  <si>
    <t>Разработка грунта с погрузкой на автомобили-самосвалы в траншеях экскаватором «обратная лопата» с ковшом вместимостью 1 (1-1,2) м3, группа грунтов: 1  (разборка с погрузкой песчанного основания)</t>
  </si>
  <si>
    <t>82</t>
  </si>
  <si>
    <t>ЛС ЛСР-02-01-01 Поз.: 53</t>
  </si>
  <si>
    <t>Вскрытие щебеночного покрытия при прокладке сетей водоснабжения</t>
  </si>
  <si>
    <t>83</t>
  </si>
  <si>
    <t>ЛС ЛСР-02-01-01 Поз.: 54</t>
  </si>
  <si>
    <t>84</t>
  </si>
  <si>
    <t>ЛС ЛСР-02-01-01 Поз.: 55</t>
  </si>
  <si>
    <t>85</t>
  </si>
  <si>
    <t>ЛС ЛСР-02-01-01 Поз.: 56</t>
  </si>
  <si>
    <t>86</t>
  </si>
  <si>
    <t>ЛС ЛСР-02-01-01 Поз.: 57</t>
  </si>
  <si>
    <t>Трубопроводы</t>
  </si>
  <si>
    <t>методом ГНБ</t>
  </si>
  <si>
    <t>Согласно ПОС согласована установка 20тс. По техническим характеристикам она рассчитана на диаметр до 650мм. 400мм ближайший диаметр для 450мм</t>
  </si>
  <si>
    <t>87</t>
  </si>
  <si>
    <t>ЛС ЛСР-02-01-01 Поз.: 58</t>
  </si>
  <si>
    <t>Монтаж установки горизонтально направленного бурения: с тяговым усилием 20 тс (200 кН)</t>
  </si>
  <si>
    <t>шт</t>
  </si>
  <si>
    <t>88</t>
  </si>
  <si>
    <t>Устройство закрытого подземного перехода методом ГНБ с поэтапным расширением скважины для полиэтиленовых труб в грунтах I-III группы установками с тяговым усилием 20 тс (200 кН): для труб Dу=400 мм длиной до 200 м</t>
  </si>
  <si>
    <t>м</t>
  </si>
  <si>
    <t>89</t>
  </si>
  <si>
    <t>ЛС ЛСР-02-01-01 Поз.: 60</t>
  </si>
  <si>
    <t>Демонтаж установки горизонтально направленного бурения: с тяговым усилием 20 тс (200 кН)</t>
  </si>
  <si>
    <t>90</t>
  </si>
  <si>
    <t>ЛС ЛСР-02-01-01 Поз.: 61</t>
  </si>
  <si>
    <t>Протаскивание в футляр полиэтиленовых труб диаметром: 160 мм</t>
  </si>
  <si>
    <t>100 м трубы, уложенной в футляр</t>
  </si>
  <si>
    <t>Открытым способом</t>
  </si>
  <si>
    <t>91</t>
  </si>
  <si>
    <t>Укладка трубопроводов из полиэтиленовых труб диаметром: 160 мм</t>
  </si>
  <si>
    <t>км</t>
  </si>
  <si>
    <t>92</t>
  </si>
  <si>
    <t>ЛС ЛСР-02-01-01 Поз.: 63</t>
  </si>
  <si>
    <t>Промывка с дезинфекцией трубопроводов диаметром: 150 мм</t>
  </si>
  <si>
    <t>93</t>
  </si>
  <si>
    <t>Укладка трубопроводов из полиэтиленовых труб диаметром: 110 мм</t>
  </si>
  <si>
    <t>94</t>
  </si>
  <si>
    <t>ЛС ЛСР-02-01-01 Поз.: 65</t>
  </si>
  <si>
    <t>Промывка с дезинфекцией трубопроводов диаметром: 100 мм</t>
  </si>
  <si>
    <t>95</t>
  </si>
  <si>
    <t>Укладка трубопроводов из полиэтиленовых труб диаметром: 50 мм</t>
  </si>
  <si>
    <t>96</t>
  </si>
  <si>
    <t>ЛС ЛСР-02-01-01 Поз.: 67</t>
  </si>
  <si>
    <t>Промывка с дезинфекцией трубопроводов диаметром: 50-65 мм</t>
  </si>
  <si>
    <t>Футляр для трубы 110 мм</t>
  </si>
  <si>
    <t>97</t>
  </si>
  <si>
    <t>Укладка трубопроводов из полиэтиленовых труб диаметром: 400 мм</t>
  </si>
  <si>
    <t>98</t>
  </si>
  <si>
    <t>ЛС ЛСР-02-01-01 Поз.: 69</t>
  </si>
  <si>
    <t>Протаскивание в футляр полиэтиленовых труб диаметром: 110 мм</t>
  </si>
  <si>
    <t>99</t>
  </si>
  <si>
    <t>Установка полиэтиленовых фасонных частей: отводов, колен, патрубков, переходов</t>
  </si>
  <si>
    <t>10 шт</t>
  </si>
  <si>
    <t>100</t>
  </si>
  <si>
    <t>Установка блоков стен подвалов массой: до 0,5 т</t>
  </si>
  <si>
    <t>Пересечения с кабелем</t>
  </si>
  <si>
    <t>учтено на основании л.20 ПОС.ГЧ</t>
  </si>
  <si>
    <t>101</t>
  </si>
  <si>
    <t>ЛС ЛСР-02-01-01 Поз.: 72</t>
  </si>
  <si>
    <t>Подвешивание коробов подземных коммуникаций при пересечении их трассой трубопровода, площадь сечения коробов: до 0,25 м2</t>
  </si>
  <si>
    <t>102</t>
  </si>
  <si>
    <t>Монтаж опорных конструкций: подвесок и хомутов для крепления трубопроводов внутри зданий и сооружений</t>
  </si>
  <si>
    <t>Устройство колодцев с пожарными гидрантами ПГ-1 - ПГ-28</t>
  </si>
  <si>
    <t>103</t>
  </si>
  <si>
    <t>Устройство круглых колодцев из сборного железобетона в грунтах: сухих</t>
  </si>
  <si>
    <t>10 м3</t>
  </si>
  <si>
    <t>104</t>
  </si>
  <si>
    <t>ЛС ЛСР-02-01-01 Поз.: 75</t>
  </si>
  <si>
    <t>Установка арматурных стыковых накладок</t>
  </si>
  <si>
    <t>105</t>
  </si>
  <si>
    <t>ЛС ЛСР-02-01-01 Поз.: 76</t>
  </si>
  <si>
    <t>Огрунтовка металлических поверхностей за один раз: грунтовкой ГФ-021</t>
  </si>
  <si>
    <t>106</t>
  </si>
  <si>
    <t>ЛС ЛСР-02-01-01 Поз.: 77</t>
  </si>
  <si>
    <t>Окраска металлических огрунтованных поверхностей: эмалью ПФ-115</t>
  </si>
  <si>
    <t>107</t>
  </si>
  <si>
    <t>ЛС ЛСР-02-01-01 Поз.: 78</t>
  </si>
  <si>
    <t>Пробивка в бетонных стенах и полах толщиной 100 мм отверстий площадью: свыше 100 до 500 см2</t>
  </si>
  <si>
    <t>100 отверстий</t>
  </si>
  <si>
    <t>108</t>
  </si>
  <si>
    <t>Установка закладных деталей весом: свыше 4 до 20 кг</t>
  </si>
  <si>
    <t>109</t>
  </si>
  <si>
    <t>Нанесение усиленной антикоррозионной изоляции из полимерных липких лент на стальные трубопроводы диаметром: 150 мм</t>
  </si>
  <si>
    <t>110</t>
  </si>
  <si>
    <t>Нанесение усиленной антикоррозионной изоляции из полимерных липких лент на стальные трубопроводы диаметром: 200 мм</t>
  </si>
  <si>
    <t>111</t>
  </si>
  <si>
    <t>ЛС ЛСР-02-01-01 Поз.: 82</t>
  </si>
  <si>
    <t>Заделка битумом и прядью концов футляра диаметром от 100 до 200 мм</t>
  </si>
  <si>
    <t>футляр</t>
  </si>
  <si>
    <t>112</t>
  </si>
  <si>
    <t>Гидроизоляция боковая обмазочная битумная в 2 слоя по выровненной поверхности бутовой кладки, кирпичу, бетону</t>
  </si>
  <si>
    <t>113</t>
  </si>
  <si>
    <t>Устройство бетонной подготовки</t>
  </si>
  <si>
    <t>114</t>
  </si>
  <si>
    <t>Устройство подложки под ковровые покрытия насухо</t>
  </si>
  <si>
    <t>115</t>
  </si>
  <si>
    <t>ЛС ЛСР-02-01-01 Поз.: 86</t>
  </si>
  <si>
    <t>Установка: гидрантов пожарных</t>
  </si>
  <si>
    <t>116</t>
  </si>
  <si>
    <t>ЛС ЛСР-02-01-01 Поз.: 87</t>
  </si>
  <si>
    <t>Установка указателя на стене</t>
  </si>
  <si>
    <t>117</t>
  </si>
  <si>
    <t>Установка полиэтиленовых фасонных частей: тройников</t>
  </si>
  <si>
    <t>118</t>
  </si>
  <si>
    <t>119</t>
  </si>
  <si>
    <t>Установка фасонных частей чугунных диаметром: 50-100 мм</t>
  </si>
  <si>
    <t>Устройство колодцев с установкой вантузов Кв-1 - Кв-14</t>
  </si>
  <si>
    <t>120</t>
  </si>
  <si>
    <t>121</t>
  </si>
  <si>
    <t>ЛС ЛСР-02-01-01 Поз.: 92</t>
  </si>
  <si>
    <t>122</t>
  </si>
  <si>
    <t>ЛС ЛСР-02-01-01 Поз.: 93</t>
  </si>
  <si>
    <t>123</t>
  </si>
  <si>
    <t>ЛС ЛСР-02-01-01 Поз.: 94</t>
  </si>
  <si>
    <t>124</t>
  </si>
  <si>
    <t>ЛС ЛСР-02-01-01 Поз.: 95</t>
  </si>
  <si>
    <t>125</t>
  </si>
  <si>
    <t>126</t>
  </si>
  <si>
    <t>127</t>
  </si>
  <si>
    <t>ЛС ЛСР-02-01-01 Поз.: 98</t>
  </si>
  <si>
    <t>128</t>
  </si>
  <si>
    <t>Прокладка воздуховодов из коррозионностойкой стали толщиной: 6 мм, диаметром до 200 мм</t>
  </si>
  <si>
    <t>129</t>
  </si>
  <si>
    <t>130</t>
  </si>
  <si>
    <t>131</t>
  </si>
  <si>
    <t>132</t>
  </si>
  <si>
    <t>Установка: вантузов двойных</t>
  </si>
  <si>
    <t>133</t>
  </si>
  <si>
    <t>Установка задвижек или клапанов обратных чугунных диаметром: 50 мм</t>
  </si>
  <si>
    <t>134</t>
  </si>
  <si>
    <t>Устройство колодцев для опорожнения участков сети (сливные) Ксл-1 - Ксл-18</t>
  </si>
  <si>
    <t>135</t>
  </si>
  <si>
    <t>136</t>
  </si>
  <si>
    <t>ЛС ЛСР-02-01-01 Поз.: 107</t>
  </si>
  <si>
    <t>137</t>
  </si>
  <si>
    <t>ЛС ЛСР-02-01-01 Поз.: 108</t>
  </si>
  <si>
    <t>138</t>
  </si>
  <si>
    <t>ЛС ЛСР-02-01-01 Поз.: 109</t>
  </si>
  <si>
    <t>139</t>
  </si>
  <si>
    <t>ЛС ЛСР-02-01-01 Поз.: 110</t>
  </si>
  <si>
    <t>140</t>
  </si>
  <si>
    <t>Установка закладных деталей весом: до 4 кг</t>
  </si>
  <si>
    <t>141</t>
  </si>
  <si>
    <t>Нанесение усиленной антикоррозионной изоляции из полимерных липких лент на стальные трубопроводы диаметром: 100 мм</t>
  </si>
  <si>
    <t>142</t>
  </si>
  <si>
    <t>ЛС ЛСР-02-01-01 Поз.: 113</t>
  </si>
  <si>
    <t>143</t>
  </si>
  <si>
    <t>144</t>
  </si>
  <si>
    <t>Устройство колодцев для переключения/отключения участков сети К-1 - К-79</t>
  </si>
  <si>
    <t>145</t>
  </si>
  <si>
    <t>146</t>
  </si>
  <si>
    <t>ЛС ЛСР-02-01-01 Поз.: 117</t>
  </si>
  <si>
    <t>147</t>
  </si>
  <si>
    <t>ЛС ЛСР-02-01-01 Поз.: 118</t>
  </si>
  <si>
    <t>148</t>
  </si>
  <si>
    <t>ЛС ЛСР-02-01-01 Поз.: 119</t>
  </si>
  <si>
    <t>149</t>
  </si>
  <si>
    <t>ЛС ЛСР-02-01-01 Поз.: 120</t>
  </si>
  <si>
    <t>150</t>
  </si>
  <si>
    <t>151</t>
  </si>
  <si>
    <t>ЛС ЛСР-02-01-01 Поз.: 122</t>
  </si>
  <si>
    <t>152</t>
  </si>
  <si>
    <t>ЛС ЛСР-02-01-01 Поз.: 123</t>
  </si>
  <si>
    <t>Трубы стальные электросварные прямошовные из стали марок Ст2, 10, наружный диаметр 159 мм, толщина стенки 3,5 мм</t>
  </si>
  <si>
    <t>153</t>
  </si>
  <si>
    <t>ЛС ЛСР-02-01-01 Поз.: 124</t>
  </si>
  <si>
    <t>Трубы стальные электросварные прямошовные из стали марок Ст2, 10, наружный диаметр 219 мм, толщина стенки 4 мм</t>
  </si>
  <si>
    <t>154</t>
  </si>
  <si>
    <t>155</t>
  </si>
  <si>
    <t>156</t>
  </si>
  <si>
    <t>157</t>
  </si>
  <si>
    <t>ЛС ЛСР-02-01-01 Поз.: 128</t>
  </si>
  <si>
    <t>158</t>
  </si>
  <si>
    <t>159</t>
  </si>
  <si>
    <t>160</t>
  </si>
  <si>
    <t>161</t>
  </si>
  <si>
    <t>Установка задвижек или клапанов обратных чугунных диаметром: 150 мм</t>
  </si>
  <si>
    <t>162</t>
  </si>
  <si>
    <t>163</t>
  </si>
  <si>
    <t>Установка задвижек или клапанов обратных чугунных диаметром: 100 мм</t>
  </si>
  <si>
    <t>164</t>
  </si>
  <si>
    <t>165</t>
  </si>
  <si>
    <t>166</t>
  </si>
  <si>
    <t>Установка полиэтиленовых фасонных частей: крестовин</t>
  </si>
  <si>
    <t>Устройство колодцев для абонентов Каб-1 - Каб-225</t>
  </si>
  <si>
    <t>167</t>
  </si>
  <si>
    <t>168</t>
  </si>
  <si>
    <t>ЛС ЛСР-02-01-01 Поз.: 139</t>
  </si>
  <si>
    <t>169</t>
  </si>
  <si>
    <t>ЛС ЛСР-02-01-01 Поз.: 140</t>
  </si>
  <si>
    <t>170</t>
  </si>
  <si>
    <t>ЛС ЛСР-02-01-01 Поз.: 141</t>
  </si>
  <si>
    <t>171</t>
  </si>
  <si>
    <t>ЛС ЛСР-02-01-01 Поз.: 142</t>
  </si>
  <si>
    <t>172</t>
  </si>
  <si>
    <t>173</t>
  </si>
  <si>
    <t>174</t>
  </si>
  <si>
    <t>175</t>
  </si>
  <si>
    <t>ЛС ЛСР-02-01-01 Поз.: 146</t>
  </si>
  <si>
    <t>176</t>
  </si>
  <si>
    <t>177</t>
  </si>
  <si>
    <t>Схема абонентского колодца 1 (53 шт)</t>
  </si>
  <si>
    <t>178</t>
  </si>
  <si>
    <t>179</t>
  </si>
  <si>
    <t>180</t>
  </si>
  <si>
    <t>181</t>
  </si>
  <si>
    <t>Установка вентилей и клапанов обратных муфтовых диаметром: 20 мм</t>
  </si>
  <si>
    <t>182</t>
  </si>
  <si>
    <t>Установка счетчиков (водомеров) диаметром: до 40 мм</t>
  </si>
  <si>
    <t>183</t>
  </si>
  <si>
    <t>184</t>
  </si>
  <si>
    <t>Схема абонентского колодца 2 (1 шт)</t>
  </si>
  <si>
    <t>185</t>
  </si>
  <si>
    <t>186</t>
  </si>
  <si>
    <t>187</t>
  </si>
  <si>
    <t>188</t>
  </si>
  <si>
    <t>189</t>
  </si>
  <si>
    <t>190</t>
  </si>
  <si>
    <t>191</t>
  </si>
  <si>
    <t>Схема абонентского колодца 3 (57 шт)</t>
  </si>
  <si>
    <t>192</t>
  </si>
  <si>
    <t>193</t>
  </si>
  <si>
    <t>194</t>
  </si>
  <si>
    <t>195</t>
  </si>
  <si>
    <t>196</t>
  </si>
  <si>
    <t>Схема абонентского колодца 4 (9 шт)</t>
  </si>
  <si>
    <t>197</t>
  </si>
  <si>
    <t>198</t>
  </si>
  <si>
    <t>199</t>
  </si>
  <si>
    <t>200</t>
  </si>
  <si>
    <t>201</t>
  </si>
  <si>
    <t>Схема абонентского колодца 5 (25 шт)</t>
  </si>
  <si>
    <t>202</t>
  </si>
  <si>
    <t>203</t>
  </si>
  <si>
    <t>204</t>
  </si>
  <si>
    <t>205</t>
  </si>
  <si>
    <t>206</t>
  </si>
  <si>
    <t>207</t>
  </si>
  <si>
    <t>208</t>
  </si>
  <si>
    <t>Схема абонентского колодца 6 (16 шт)</t>
  </si>
  <si>
    <t>209</t>
  </si>
  <si>
    <t>210</t>
  </si>
  <si>
    <t>211</t>
  </si>
  <si>
    <t>212</t>
  </si>
  <si>
    <t>213</t>
  </si>
  <si>
    <t>Схема абонентского колодца 7 (15 шт)</t>
  </si>
  <si>
    <t>214</t>
  </si>
  <si>
    <t>215</t>
  </si>
  <si>
    <t>216</t>
  </si>
  <si>
    <t>217</t>
  </si>
  <si>
    <t>218</t>
  </si>
  <si>
    <t>219</t>
  </si>
  <si>
    <t>220</t>
  </si>
  <si>
    <t>Схема абонентского колодца 8 (34 шт)</t>
  </si>
  <si>
    <t>221</t>
  </si>
  <si>
    <t>222</t>
  </si>
  <si>
    <t>223</t>
  </si>
  <si>
    <t>224</t>
  </si>
  <si>
    <t>225</t>
  </si>
  <si>
    <t>Схема абонентского колодца 9 (2 шт)</t>
  </si>
  <si>
    <t>226</t>
  </si>
  <si>
    <t>227</t>
  </si>
  <si>
    <t>228</t>
  </si>
  <si>
    <t>229</t>
  </si>
  <si>
    <t>230</t>
  </si>
  <si>
    <t>Схема абонентского колодца 10 (3 шт)</t>
  </si>
  <si>
    <t>231</t>
  </si>
  <si>
    <t>232</t>
  </si>
  <si>
    <t>233</t>
  </si>
  <si>
    <t>234</t>
  </si>
  <si>
    <t>235</t>
  </si>
  <si>
    <t>Схема абонентского колодца 11 (5 шт)</t>
  </si>
  <si>
    <t>236</t>
  </si>
  <si>
    <t>237</t>
  </si>
  <si>
    <t>238</t>
  </si>
  <si>
    <t>239</t>
  </si>
  <si>
    <t>240</t>
  </si>
  <si>
    <t>241</t>
  </si>
  <si>
    <t>242</t>
  </si>
  <si>
    <t>Схема абонентского колодца 12 (5 шт)</t>
  </si>
  <si>
    <t>243</t>
  </si>
  <si>
    <t>244</t>
  </si>
  <si>
    <t>245</t>
  </si>
  <si>
    <t>246</t>
  </si>
  <si>
    <t>247</t>
  </si>
  <si>
    <t>248</t>
  </si>
  <si>
    <t>249</t>
  </si>
  <si>
    <t>Устройство колодцев для подключения абонентов через дорогу К-80 - К-183</t>
  </si>
  <si>
    <t>250</t>
  </si>
  <si>
    <t>251</t>
  </si>
  <si>
    <t>ЛС ЛСР-02-01-01 Поз.: 222</t>
  </si>
  <si>
    <t>252</t>
  </si>
  <si>
    <t>ЛС ЛСР-02-01-01 Поз.: 223</t>
  </si>
  <si>
    <t>253</t>
  </si>
  <si>
    <t>ЛС ЛСР-02-01-01 Поз.: 224</t>
  </si>
  <si>
    <t>254</t>
  </si>
  <si>
    <t>ЛС ЛСР-02-01-01 Поз.: 225</t>
  </si>
  <si>
    <t>255</t>
  </si>
  <si>
    <t>256</t>
  </si>
  <si>
    <t>257</t>
  </si>
  <si>
    <t>258</t>
  </si>
  <si>
    <t>ЛС ЛСР-02-01-01 Поз.: 229</t>
  </si>
  <si>
    <t>259</t>
  </si>
  <si>
    <t>260</t>
  </si>
  <si>
    <t>261</t>
  </si>
  <si>
    <t>Устройство камеры переключения КП-2</t>
  </si>
  <si>
    <t>262</t>
  </si>
  <si>
    <t>Устройство основания под фундаменты: щебеночного</t>
  </si>
  <si>
    <t>263</t>
  </si>
  <si>
    <t>264</t>
  </si>
  <si>
    <t>Устройство стен и плоских днищ при толщине: более 150 мм прямоугольных сооружений</t>
  </si>
  <si>
    <t>265</t>
  </si>
  <si>
    <t>Устройство стяжек: цементно-песчаных из полусухого раствора толщиной 50 мм</t>
  </si>
  <si>
    <t>266</t>
  </si>
  <si>
    <t>Устройство стяжек: на каждые 5 мм изменения толщины стяжки добавлять или исключать к норме 11-01-011-12</t>
  </si>
  <si>
    <t>Устройство лестницы</t>
  </si>
  <si>
    <t>267</t>
  </si>
  <si>
    <t>Монтаж лестниц прямолинейных и криволинейных, пожарных с ограждением</t>
  </si>
  <si>
    <t>268</t>
  </si>
  <si>
    <t>Установка стальных конструкций, остающихся в теле бетона</t>
  </si>
  <si>
    <t>269</t>
  </si>
  <si>
    <t>Устройство приямка</t>
  </si>
  <si>
    <t>270</t>
  </si>
  <si>
    <t>Установка металлических решеток приямков</t>
  </si>
  <si>
    <t>Плита перекрытия</t>
  </si>
  <si>
    <t>271</t>
  </si>
  <si>
    <t>Устройство перекрытий безбалочных толщиной: до 200 мм на высоте от опорной площади до 6 м</t>
  </si>
  <si>
    <t>272</t>
  </si>
  <si>
    <t>Установка опор из плит и колец диаметром: до 1000 мм</t>
  </si>
  <si>
    <t>273</t>
  </si>
  <si>
    <t>Установка люка</t>
  </si>
  <si>
    <t>Отмостка</t>
  </si>
  <si>
    <t>274</t>
  </si>
  <si>
    <t>Устройство бетонной подготовки (отмостка люков)</t>
  </si>
  <si>
    <t>Доп.армирование проемов</t>
  </si>
  <si>
    <t>275</t>
  </si>
  <si>
    <t>Гидроизоляция</t>
  </si>
  <si>
    <t>276</t>
  </si>
  <si>
    <t>Опора под задвижку</t>
  </si>
  <si>
    <t>277</t>
  </si>
  <si>
    <t>Устройство бетонных фундаментов общего назначения объемом: до 5 м3</t>
  </si>
  <si>
    <t>278</t>
  </si>
  <si>
    <t>Обвязка камеры</t>
  </si>
  <si>
    <t>279</t>
  </si>
  <si>
    <t>280</t>
  </si>
  <si>
    <t>281</t>
  </si>
  <si>
    <t>282</t>
  </si>
  <si>
    <t>Прокладка трубопроводов водоснабжения из напорных полиэтиленовых труб наружным диаметром: 32 мм</t>
  </si>
  <si>
    <t>Устройство врезки в трубопровод ∅1200</t>
  </si>
  <si>
    <t>283</t>
  </si>
  <si>
    <t>Установка фасонных частей чугунных диаметром: 125-200 мм</t>
  </si>
  <si>
    <t>284</t>
  </si>
  <si>
    <t>Восстановление а/б покрытий после прокладки сетей водоснабжения</t>
  </si>
  <si>
    <t>285</t>
  </si>
  <si>
    <t>Устройство прослойки из нетканого синтетического материала (НСМ) под покрытием из сборных железобетонных плит: полосами</t>
  </si>
  <si>
    <t>1000 м2</t>
  </si>
  <si>
    <t>286</t>
  </si>
  <si>
    <t>Устройство подстилающих и выравнивающих слоев оснований: из песка</t>
  </si>
  <si>
    <t>287</t>
  </si>
  <si>
    <t>ЛС ЛСР-02-01-01 Поз.: 258</t>
  </si>
  <si>
    <t>Устройство оснований толщиной 15 см из щебня фракции 40-70 мм при укатке каменных материалов с пределом прочности на сжатие до 68,6 МПа (700 кгс/см2): нижнего слоя двухслойных</t>
  </si>
  <si>
    <t>288</t>
  </si>
  <si>
    <t>ЛС ЛСР-02-01-01 Поз.: 259</t>
  </si>
  <si>
    <t>На каждый 1 см изменения толщины слоя добавлять или исключать к нормам 27-04-007-01, 27-04-007-02, 27-04-007-03</t>
  </si>
  <si>
    <t>289</t>
  </si>
  <si>
    <t>ЛС ЛСР-02-01-01 Поз.: 260</t>
  </si>
  <si>
    <t>Устройство оснований толщиной 15 см из щебня фракции 40-70 мм при укатке каменных материалов с пределом прочности на сжатие до 68,6 МПа (700 кгс/см2): верхнего слоя двухслойных</t>
  </si>
  <si>
    <t>290</t>
  </si>
  <si>
    <t>ЛС ЛСР-02-01-01 Поз.: 261</t>
  </si>
  <si>
    <t>291</t>
  </si>
  <si>
    <t>Устройство покрытия из горячих асфальтобетонных смесей асфальтоукладчиками: третьего типоразмера, ширина укладки до 6 м, толщина слоя 4 см</t>
  </si>
  <si>
    <t>292</t>
  </si>
  <si>
    <t>При изменении толщины покрытия на 0,5 см добавлять или исключать: к норме 27-06-031-01</t>
  </si>
  <si>
    <t>293</t>
  </si>
  <si>
    <t>294</t>
  </si>
  <si>
    <t>Восстановление щебеночного покрытий после прокладки сетей водоснабжения</t>
  </si>
  <si>
    <t>295</t>
  </si>
  <si>
    <t>296</t>
  </si>
  <si>
    <t>ЛС ЛСР-02-01-01 Поз.: 267</t>
  </si>
  <si>
    <t>Устройство покрытий толщиной 15 см при укатке щебня с пределом прочности на сжатие до 68,6 МПа (700 кгс/см2): однослойных</t>
  </si>
  <si>
    <t>297</t>
  </si>
  <si>
    <t>ЛС ЛСР-02-02-01 Поз.: 1</t>
  </si>
  <si>
    <t>Разработка грунта с перемещением до 10 м бульдозерами мощностью: 96 кВт (130 л.с.), группа грунтов 2</t>
  </si>
  <si>
    <t>298</t>
  </si>
  <si>
    <t>ЛС ЛСР-02-02-01 Поз.: 2</t>
  </si>
  <si>
    <t>При перемещении грунта на каждые последующие 10 м добавлять: к норме 01-01-031-02</t>
  </si>
  <si>
    <t>299</t>
  </si>
  <si>
    <t>ЛС ЛСР-02-02-01 Поз.: 3</t>
  </si>
  <si>
    <t>Разработка грунта в траншеях экскаватором «обратная лопата» с ковшом вместимостью 0,65 (0,5-1) м3, группа грунтов: 2</t>
  </si>
  <si>
    <t>300</t>
  </si>
  <si>
    <t>ЛС ЛСР-02-02-01 Поз.: 4</t>
  </si>
  <si>
    <t>301</t>
  </si>
  <si>
    <t>ЛС ЛСР-02-02-01 Поз.: 5</t>
  </si>
  <si>
    <t>302</t>
  </si>
  <si>
    <t>ЛС ЛСР-02-02-01 Поз.: 6</t>
  </si>
  <si>
    <t>303</t>
  </si>
  <si>
    <t>ЛС ЛСР-02-02-01 Поз.: 7</t>
  </si>
  <si>
    <t>Засыпка траншей и котлованов с перемещением грунта до 5 м бульдозерами мощностью: 96 кВт (130 л.с.), группа грунтов 2</t>
  </si>
  <si>
    <t>304</t>
  </si>
  <si>
    <t>ЛС ЛСР-02-02-01 Поз.: 8</t>
  </si>
  <si>
    <t>При перемещении грунта на каждые последующие 5 м добавлять: к норме 01-01-034-02</t>
  </si>
  <si>
    <t>305</t>
  </si>
  <si>
    <t>ЛС ЛСР-02-02-01 Поз.: 9</t>
  </si>
  <si>
    <t>306</t>
  </si>
  <si>
    <t>ЛС ЛСР-02-02-01 Поз.: 10</t>
  </si>
  <si>
    <t>307</t>
  </si>
  <si>
    <t>ЛС ЛСР-02-02-01 Поз.: 11</t>
  </si>
  <si>
    <t>308</t>
  </si>
  <si>
    <t>ЛС ЛСР-02-02-01 Поз.: 12</t>
  </si>
  <si>
    <t>309</t>
  </si>
  <si>
    <t>ЛС ЛСР-02-02-01 Поз.: 13</t>
  </si>
  <si>
    <t>310</t>
  </si>
  <si>
    <t>ЛС ЛСР-02-02-01 Поз.: 14</t>
  </si>
  <si>
    <t>Уплотнение грунта прицепными катками на пневмоколесном ходу 25 т на первый проход по одному следу при толщине слоя: 25 см</t>
  </si>
  <si>
    <t>311</t>
  </si>
  <si>
    <t>ЛС ЛСР-02-02-01 Поз.: 15</t>
  </si>
  <si>
    <t>На каждый последующий проход по одному следу добавлять: к норме 01-02-001-01</t>
  </si>
  <si>
    <t>312</t>
  </si>
  <si>
    <t>ЛС ЛСР-02-02-01 Поз.: 16</t>
  </si>
  <si>
    <t>Разработка грунта с погрузкой на автомобили-самосвалы в траншеях экскаватором «обратная лопата» с ковшом вместимостью 0,65 (0,5-1) м3, группа грунтов: 2</t>
  </si>
  <si>
    <t>313</t>
  </si>
  <si>
    <t>ЛС ЛСР-02-02-01 Поз.: 17</t>
  </si>
  <si>
    <t>Устройство здания насосной станции</t>
  </si>
  <si>
    <t>314</t>
  </si>
  <si>
    <t>315</t>
  </si>
  <si>
    <t>316</t>
  </si>
  <si>
    <t>317</t>
  </si>
  <si>
    <t>318</t>
  </si>
  <si>
    <t>ЛС ЛСР-02-02-01 Поз.: 22</t>
  </si>
  <si>
    <t>Заделка сальников при проходе труб через фундаменты или стены подвала диаметром: до 300 мм</t>
  </si>
  <si>
    <t>319</t>
  </si>
  <si>
    <t>320</t>
  </si>
  <si>
    <t>321</t>
  </si>
  <si>
    <t>Перектытие</t>
  </si>
  <si>
    <t>322</t>
  </si>
  <si>
    <t>Устройство перекрытий безбалочных толщиной: более 200 мм на высоте от опорной площади до 6 м</t>
  </si>
  <si>
    <t>Кровельные работы</t>
  </si>
  <si>
    <t>323</t>
  </si>
  <si>
    <t>Утепление покрытий: керамзитом</t>
  </si>
  <si>
    <t>324</t>
  </si>
  <si>
    <t>Утепление покрытий плитами: из легких (ячеистых) бетонов или фибролита насухо</t>
  </si>
  <si>
    <t>325</t>
  </si>
  <si>
    <t>Устройство выравнивающих стяжек: цементно-песчаных толщиной 15 мм</t>
  </si>
  <si>
    <t>326</t>
  </si>
  <si>
    <t>Устройство выравнивающих стяжек: на каждый 1 мм изменения толщины добавлять или исключать к норме 12-01-017-01</t>
  </si>
  <si>
    <t>327</t>
  </si>
  <si>
    <t>Огрунтовка оснований из бетона или раствора под водоизоляционный кровельный ковер: готовой эмульсией битумной</t>
  </si>
  <si>
    <t>328</t>
  </si>
  <si>
    <t>Устройство кровель плоских из наплавляемых материалов: в два слоя</t>
  </si>
  <si>
    <t>329</t>
  </si>
  <si>
    <t>ЛС ЛСР-02-02-01 Поз.: 33</t>
  </si>
  <si>
    <t>Устройство мелких покрытий (брандмауэры, парапеты, свесы и т.п.) из листовой оцинкованной стали</t>
  </si>
  <si>
    <t>330</t>
  </si>
  <si>
    <t>ЛС ЛСР-02-02-01 Поз.: 34</t>
  </si>
  <si>
    <t>Укладка по фермам прогонов: из досок</t>
  </si>
  <si>
    <t>331</t>
  </si>
  <si>
    <t>332</t>
  </si>
  <si>
    <t>Устройство прокладочной гидроизоляции фундаментов рулонными материалами в один слой насухо</t>
  </si>
  <si>
    <t>333</t>
  </si>
  <si>
    <t>Устройство лестницы и площадки</t>
  </si>
  <si>
    <t>334</t>
  </si>
  <si>
    <t>Окраска металлоконструкций</t>
  </si>
  <si>
    <t>335</t>
  </si>
  <si>
    <t>ЛС ЛСР-02-02-01 Поз.: 39</t>
  </si>
  <si>
    <t>336</t>
  </si>
  <si>
    <t>ЛС ЛСР-02-02-01 Поз.: 40</t>
  </si>
  <si>
    <t>Устройство распашных ворот с калиткой</t>
  </si>
  <si>
    <t>337</t>
  </si>
  <si>
    <t>Монтаж каркасов ворот большепролетных зданий, ангаров и др. без механизмов открывания</t>
  </si>
  <si>
    <t>338</t>
  </si>
  <si>
    <t>Установка: в готовые гнезда врезных дверных замков с ручками</t>
  </si>
  <si>
    <t>339</t>
  </si>
  <si>
    <t>ЛС ЛСР-02-02-01 Поз.: 43</t>
  </si>
  <si>
    <t>340</t>
  </si>
  <si>
    <t>ЛС ЛСР-02-02-01 Поз.: 44</t>
  </si>
  <si>
    <t>Утройство крыльца</t>
  </si>
  <si>
    <t>341</t>
  </si>
  <si>
    <t>Устройство: бетонных крылец</t>
  </si>
  <si>
    <t>Заполнение оконных проемов</t>
  </si>
  <si>
    <t>342</t>
  </si>
  <si>
    <t>Установка в жилых и общественных зданиях оконных блоков из ПВХ профилей: поворотных (откидных, поворотно-откидных) с площадью проема до 2 м2 одностворчатых</t>
  </si>
  <si>
    <t>343</t>
  </si>
  <si>
    <t>ЛС ЛСР-02-02-01 Поз.: 47</t>
  </si>
  <si>
    <t>Устройство обделок на фасадах (наружные подоконники, пояски, балконы и др.): без водосточных труб</t>
  </si>
  <si>
    <t>344</t>
  </si>
  <si>
    <t>Отделочные работы помещений насосной</t>
  </si>
  <si>
    <t>345</t>
  </si>
  <si>
    <t>ЛС ЛСР-02-02-01 Поз.: 49</t>
  </si>
  <si>
    <t>Штукатурка поверхностей внутри здания цементно-известковым или цементным раствором по камню и бетону: простая стен</t>
  </si>
  <si>
    <t>346</t>
  </si>
  <si>
    <t>ЛС ЛСР-02-02-01 Поз.: 50</t>
  </si>
  <si>
    <t>Штукатурка поверхностей внутри здания цементно-известковым или цементным раствором по камню и бетону: простая потолков</t>
  </si>
  <si>
    <t>347</t>
  </si>
  <si>
    <t>Известковая окраска водными составами внутри помещений: по штукатурке</t>
  </si>
  <si>
    <t>Отделочные работы фасадов</t>
  </si>
  <si>
    <t>348</t>
  </si>
  <si>
    <t>Изоляция изделиями из волокнистых и зернистых материалов с креплением на клее и дюбелями холодных поверхностей: наружных стен</t>
  </si>
  <si>
    <t>349</t>
  </si>
  <si>
    <t>ЛС ЛСР-02-02-01 Поз.: 53</t>
  </si>
  <si>
    <t>Улучшенная штукатурка фасадов цементно-известковым раствором по камню: стен</t>
  </si>
  <si>
    <t>350</t>
  </si>
  <si>
    <t>Обивка поверхностей: изоляционным материалом (прим)</t>
  </si>
  <si>
    <t>Устройство цоколя</t>
  </si>
  <si>
    <t>351</t>
  </si>
  <si>
    <t>ЛС ЛСР-02-02-01 Поз.: 55</t>
  </si>
  <si>
    <t>352</t>
  </si>
  <si>
    <t>Бетонная плита под насосы</t>
  </si>
  <si>
    <t>353</t>
  </si>
  <si>
    <t>354</t>
  </si>
  <si>
    <t>Оборудование насосной</t>
  </si>
  <si>
    <t>355</t>
  </si>
  <si>
    <t>Монтаж одиночных подкрановых балок на отметке до 25 м массой: до 1,0 т</t>
  </si>
  <si>
    <t>356</t>
  </si>
  <si>
    <t>Таль ручная стационарная, грузоподъемность: 3,2 т, высота подъема 3 м</t>
  </si>
  <si>
    <t>357</t>
  </si>
  <si>
    <t>Приборы ПС приемно-контрольные, пусковые, концентратор: блок базовый на 20 лучей</t>
  </si>
  <si>
    <t>358</t>
  </si>
  <si>
    <t>Извещатель ПС автоматический: дымовой, фотоэлектрический, радиоизотопный, световой в нормальном исполнении</t>
  </si>
  <si>
    <t>359</t>
  </si>
  <si>
    <t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2: однопроволочного провода (жил кабеля)</t>
  </si>
  <si>
    <t>360</t>
  </si>
  <si>
    <t>Световые настенные указатели</t>
  </si>
  <si>
    <t>361</t>
  </si>
  <si>
    <t>Громкоговоритель или звуковая колонка: в помещении</t>
  </si>
  <si>
    <t>362</t>
  </si>
  <si>
    <t>Съемные и выдвижные блоки (модули, ячейки, ТЭЗ), масса: до 5 кг</t>
  </si>
  <si>
    <t>363</t>
  </si>
  <si>
    <t>Устройство оптико-(фото)электрическое,: прибор оптико-электрический в одноблочном исполнении</t>
  </si>
  <si>
    <t>364</t>
  </si>
  <si>
    <t>Извещатель ОС автоматический: контактный, магнитоконтактный на открывание окон, дверей</t>
  </si>
  <si>
    <t>365</t>
  </si>
  <si>
    <t>Труба гофрированная ПВХ для защиты проводов и кабелей по установленным конструкциям, по стенам, колоннам, потолкам, основанию пола</t>
  </si>
  <si>
    <t>366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</si>
  <si>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2,5 мм2</t>
  </si>
  <si>
    <t>367</t>
  </si>
  <si>
    <t>Проводник заземляющий из медного изолированного провода сечением 25 мм2 открыто по строительным основаниям</t>
  </si>
  <si>
    <t>368</t>
  </si>
  <si>
    <t>Устройство телефонное</t>
  </si>
  <si>
    <t>Зем.работы для системы видеонаблюдения</t>
  </si>
  <si>
    <t>369</t>
  </si>
  <si>
    <t>ЛС ЛСР-02-02-02 Поз.: 13</t>
  </si>
  <si>
    <t>370</t>
  </si>
  <si>
    <t>ЛС ЛСР-02-02-02 Поз.: 14</t>
  </si>
  <si>
    <t>371</t>
  </si>
  <si>
    <t>ЛС ЛСР-02-02-02 Поз.: 15</t>
  </si>
  <si>
    <t>372</t>
  </si>
  <si>
    <t>373</t>
  </si>
  <si>
    <t>ЛС ЛСР-02-02-02 Поз.: 17</t>
  </si>
  <si>
    <t>Засыпка траншей и котлованов с перемещением грунта до 5 м бульдозерами мощностью: 79 кВт (108 л.с.), группа грунтов 2</t>
  </si>
  <si>
    <t>Видеонаблюдение</t>
  </si>
  <si>
    <t>374</t>
  </si>
  <si>
    <t>Камеры видеонаблюдения: наружная</t>
  </si>
  <si>
    <t>375</t>
  </si>
  <si>
    <t>Устройство цифровой регистрации</t>
  </si>
  <si>
    <t>устройство</t>
  </si>
  <si>
    <t>376</t>
  </si>
  <si>
    <t>Плата с реле с включением разъемов жесткозакрепленных</t>
  </si>
  <si>
    <t>377</t>
  </si>
  <si>
    <t>Оборудование радиотрансляционных узлов: аппаратура настенная</t>
  </si>
  <si>
    <t>378</t>
  </si>
  <si>
    <t>Оборудование радиотрансляционных узлов: шкаф или статив (стойка), масса до 100 кг</t>
  </si>
  <si>
    <t>379</t>
  </si>
  <si>
    <t>Конструкции для установки приборов, масса: до 25 кг</t>
  </si>
  <si>
    <t>380</t>
  </si>
  <si>
    <t>Блок коммутации телевизионных камерных кабелей на количество разъемов: 6</t>
  </si>
  <si>
    <t>381</t>
  </si>
  <si>
    <t>Прокладка труб гофрированных ПВХ в земле для защиты одного кабеля диаметром: 50 мм</t>
  </si>
  <si>
    <t>382</t>
  </si>
  <si>
    <t>383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</si>
  <si>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6 мм2</t>
  </si>
  <si>
    <t>384</t>
  </si>
  <si>
    <t>Кабель трех-пятижильный сечением жилы до 16 мм2 с креплением накладными скобами, полосками с установкой ответвительных коробок</t>
  </si>
  <si>
    <t>385</t>
  </si>
  <si>
    <t>Разделка и включение концов кабеля и провода пистолетом, емкость кабеля: 5х2</t>
  </si>
  <si>
    <t>10 концов кабеля</t>
  </si>
  <si>
    <t>386</t>
  </si>
  <si>
    <t>Шкаф (пульт) управления навесной, высота, ширина и глубина: до 600х600х350 мм</t>
  </si>
  <si>
    <t>387</t>
  </si>
  <si>
    <t>Прибор или аппарат</t>
  </si>
  <si>
    <t>388</t>
  </si>
  <si>
    <t>389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</si>
  <si>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16 мм2</t>
  </si>
  <si>
    <t>390</t>
  </si>
  <si>
    <t>391</t>
  </si>
  <si>
    <t>392</t>
  </si>
  <si>
    <t>393</t>
  </si>
  <si>
    <t>394</t>
  </si>
  <si>
    <t>Розетка штепсельная: неутопленного типа при открытой проводке</t>
  </si>
  <si>
    <t>395</t>
  </si>
  <si>
    <t>Выключатель: одноклавишный неутопленного типа при открытой проводке</t>
  </si>
  <si>
    <t>396</t>
  </si>
  <si>
    <t>Светильник на кронштейнах</t>
  </si>
  <si>
    <t>Раздел 8. Технологические решения</t>
  </si>
  <si>
    <t>397</t>
  </si>
  <si>
    <t>Монтаж сосудов и аппаратов без механизмов в помещении, масса сосудов и аппаратов: 3 т</t>
  </si>
  <si>
    <t>398</t>
  </si>
  <si>
    <t>Установка насосов погружных с электродвигателем производительностью: до 25 м3/час</t>
  </si>
  <si>
    <t>399</t>
  </si>
  <si>
    <t>Трубопровод из полиэтиленовых труб с применением готовых деталей, диаметр труб наружный: 160-180 мм</t>
  </si>
  <si>
    <t>400</t>
  </si>
  <si>
    <t>Трубопровод из полиэтиленовых труб с применением готовых деталей, диаметр труб наружный: 40-90 мм</t>
  </si>
  <si>
    <t>401</t>
  </si>
  <si>
    <t>Установка стальных обжимных, соединительных и регулировочных муфт: 400 мм</t>
  </si>
  <si>
    <t>ТХ наружные сети (выпуск к колодцу)</t>
  </si>
  <si>
    <t>402</t>
  </si>
  <si>
    <t>Колодец Кк-1</t>
  </si>
  <si>
    <t>403</t>
  </si>
  <si>
    <t>Устройство круглых сборных железобетонных канализационных колодцев диаметром: 1,5 м в сухих грунтах</t>
  </si>
  <si>
    <t>404</t>
  </si>
  <si>
    <t>ЛС ЛСР-02-02-04 Поз.: 8</t>
  </si>
  <si>
    <t>405</t>
  </si>
  <si>
    <t>ЛС ЛСР-02-02-04 Поз.: 9</t>
  </si>
  <si>
    <t>406</t>
  </si>
  <si>
    <t>ЛС ЛСР-02-02-04 Поз.: 10</t>
  </si>
  <si>
    <t>407</t>
  </si>
  <si>
    <t>408</t>
  </si>
  <si>
    <t>Итого по разделу 8 Технологические решения</t>
  </si>
  <si>
    <t>Раздел 9. Отопление и вентиляция</t>
  </si>
  <si>
    <t>409</t>
  </si>
  <si>
    <t>Электрообогревательные панели мощностью: 1 кВт</t>
  </si>
  <si>
    <t>410</t>
  </si>
  <si>
    <t>Установка решеток жалюзийных площадью в свету: до 0,5 м2</t>
  </si>
  <si>
    <t>411</t>
  </si>
  <si>
    <t>Установка клапанов обратных: периметром до 1600 мм</t>
  </si>
  <si>
    <t>412</t>
  </si>
  <si>
    <t>Установка вентиляторов осевых массой: до 0,025 т</t>
  </si>
  <si>
    <t>Итого по разделу 9 Отопление и вентиляция</t>
  </si>
  <si>
    <t>413</t>
  </si>
  <si>
    <t>ЛС ЛСР-04-01-01 Поз.: 1</t>
  </si>
  <si>
    <t>414</t>
  </si>
  <si>
    <t>ЛС ЛСР-04-01-01 Поз.: 2</t>
  </si>
  <si>
    <t>415</t>
  </si>
  <si>
    <t>ЛС ЛСР-04-01-01 Поз.: 3</t>
  </si>
  <si>
    <t>416</t>
  </si>
  <si>
    <t>417</t>
  </si>
  <si>
    <t>ЛС ЛСР-04-01-01 Поз.: 5</t>
  </si>
  <si>
    <t>Монтажные работы</t>
  </si>
  <si>
    <t>418</t>
  </si>
  <si>
    <t>Кабель до 35 кВ в готовых траншеях без покрытий, масса 1 м: свыше 1 до 2 кг</t>
  </si>
  <si>
    <t>Заземление</t>
  </si>
  <si>
    <t>419</t>
  </si>
  <si>
    <t>Заземлитель вертикальный из круглой стали диаметром: 16 мм</t>
  </si>
  <si>
    <t>420</t>
  </si>
  <si>
    <t>Заземлитель горизонтальный из стали: полосовой сечением 160 мм2</t>
  </si>
  <si>
    <t>Молниезащита</t>
  </si>
  <si>
    <t>421</t>
  </si>
  <si>
    <t>Установка стальных: сварных молниеотводов и тросостоек массой до 0,2 т</t>
  </si>
  <si>
    <t>422</t>
  </si>
  <si>
    <t>Проводник заземляющий открыто по строительным основаниям: из круглой стали диаметром 8 мм</t>
  </si>
  <si>
    <t>Для прокладки ВОЛС</t>
  </si>
  <si>
    <t>423</t>
  </si>
  <si>
    <t>ЛС ЛСР-05-01-01 Поз.: 1</t>
  </si>
  <si>
    <t>424</t>
  </si>
  <si>
    <t>ЛС ЛСР-05-01-01 Поз.: 2</t>
  </si>
  <si>
    <t>425</t>
  </si>
  <si>
    <t>ЛС ЛСР-05-01-01 Поз.: 3</t>
  </si>
  <si>
    <t>426</t>
  </si>
  <si>
    <t>ЛС ЛСР-05-01-01 Поз.: 4</t>
  </si>
  <si>
    <t>Для прокладки до сущ. РЧВ</t>
  </si>
  <si>
    <t>427</t>
  </si>
  <si>
    <t>ЛС ЛСР-05-01-01 Поз.: 5</t>
  </si>
  <si>
    <t>428</t>
  </si>
  <si>
    <t>ЛС ЛСР-05-01-01 Поз.: 6</t>
  </si>
  <si>
    <t>429</t>
  </si>
  <si>
    <t>ЛС ЛСР-05-01-01 Поз.: 7</t>
  </si>
  <si>
    <t>430</t>
  </si>
  <si>
    <t>431</t>
  </si>
  <si>
    <t>ЛС ЛСР-05-01-01 Поз.: 9</t>
  </si>
  <si>
    <t>на общей траншее</t>
  </si>
  <si>
    <t>432</t>
  </si>
  <si>
    <t>ЛС ЛСР-05-01-01 Поз.: 10</t>
  </si>
  <si>
    <t>433</t>
  </si>
  <si>
    <t>ЛС ЛСР-05-01-01 Поз.: 11</t>
  </si>
  <si>
    <t>434</t>
  </si>
  <si>
    <t>ЛС ЛСР-05-01-01 Поз.: 12</t>
  </si>
  <si>
    <t>435</t>
  </si>
  <si>
    <t>436</t>
  </si>
  <si>
    <t>ЛС ЛСР-05-01-01 Поз.: 14</t>
  </si>
  <si>
    <t>ВОЛС</t>
  </si>
  <si>
    <t>437</t>
  </si>
  <si>
    <t>Устройство основания под фундаменты: песчаного</t>
  </si>
  <si>
    <t>438</t>
  </si>
  <si>
    <t>Устройство колодцев железобетонных сборных типовых, собранных на трассе, устанавливаемых: на пешеходной части ККС-2</t>
  </si>
  <si>
    <t>439</t>
  </si>
  <si>
    <t>Устройство трубопроводов из полиэтиленовых труб: до 2 отверстий</t>
  </si>
  <si>
    <t>канал.км</t>
  </si>
  <si>
    <t>440</t>
  </si>
  <si>
    <t>441</t>
  </si>
  <si>
    <t>Установка металлических столбов высотой до 4 м: с погружением в бетонное основание</t>
  </si>
  <si>
    <t>Прокладка на территории сущ. насосной</t>
  </si>
  <si>
    <t>442</t>
  </si>
  <si>
    <t>Приборы, устанавливаемые на металлоконструкциях, щитах и пультах, масса: до 5 кг</t>
  </si>
  <si>
    <t>443</t>
  </si>
  <si>
    <t>Прибор, устанавливаемый на резьбовых соединениях, масса: до 1,5 кг</t>
  </si>
  <si>
    <t>444</t>
  </si>
  <si>
    <t>Первичный преобразователь уровнемер, устанавливаемый на резервуаре, работающем: при атмосферном давлении, масса до 10 кг</t>
  </si>
  <si>
    <t>445</t>
  </si>
  <si>
    <t>446</t>
  </si>
  <si>
    <t>447</t>
  </si>
  <si>
    <t>448</t>
  </si>
  <si>
    <t>Кабель до 35 кВ в проложенных трубах, блоках и коробах, масса 1 м кабеля: до 1 кг</t>
  </si>
  <si>
    <t>Раздел 12. Устройство ограждения</t>
  </si>
  <si>
    <t>449</t>
  </si>
  <si>
    <t>450</t>
  </si>
  <si>
    <t>451</t>
  </si>
  <si>
    <t>Устройство заграждений из готовых металлических решетчатых панелей: высотой более 2 м</t>
  </si>
  <si>
    <t>Итого по разделу 12 Устройство ограждения</t>
  </si>
  <si>
    <t>452</t>
  </si>
  <si>
    <t>ЛС ЛСР-07-02-01 Поз.: 1</t>
  </si>
  <si>
    <t>453</t>
  </si>
  <si>
    <t>ЛС ЛСР-07-02-01 Поз.: 2</t>
  </si>
  <si>
    <t>454</t>
  </si>
  <si>
    <t>ЛС ЛСР-07-02-01 Поз.: 3</t>
  </si>
  <si>
    <t>455</t>
  </si>
  <si>
    <t>456</t>
  </si>
  <si>
    <t>ЛС ЛСР-07-02-01 Поз.: 5</t>
  </si>
  <si>
    <t>457</t>
  </si>
  <si>
    <t>458</t>
  </si>
  <si>
    <t>459</t>
  </si>
  <si>
    <t>Блок-контактор</t>
  </si>
  <si>
    <t>460</t>
  </si>
  <si>
    <t>Дополнительная установка на пультах и панелях: реле</t>
  </si>
  <si>
    <t>461</t>
  </si>
  <si>
    <t>462</t>
  </si>
  <si>
    <t>Установка железобетонных опор ВЛ 0,38; 6-10 кВ с траверсами без приставок: одностоечных</t>
  </si>
  <si>
    <t>463</t>
  </si>
  <si>
    <t>Подвеска провода СИП-2 напряжением от 0,4 кВ до 1 кВ на опорах, при 32 опорах на км линии: с использованием автогидроподъемника</t>
  </si>
  <si>
    <t>1000 м</t>
  </si>
  <si>
    <t>464</t>
  </si>
  <si>
    <t>Установка светильников: с лампами люминесцентными</t>
  </si>
  <si>
    <t>465</t>
  </si>
  <si>
    <t>ЛС ЛСР-07-02-01 Поз.: 14</t>
  </si>
  <si>
    <t>466</t>
  </si>
  <si>
    <t>ЛС ЛСР-07-02-01 Поз.: 15</t>
  </si>
  <si>
    <t>Трубы гибкие гофрированные, тяжелые, из самозатухающего ПВХ, с протяжкой, номинальный диаметр 25 мм</t>
  </si>
  <si>
    <t>467</t>
  </si>
  <si>
    <t>Прокладка труб гофрированных ПВХ в земле для защиты одного кабеля диаметром: 63 мм</t>
  </si>
  <si>
    <t>468</t>
  </si>
  <si>
    <t>469</t>
  </si>
  <si>
    <t>Кабель до 35 кВ по установленным конструкциям и лоткам с креплением на поворотах и в конце трассы, масса 1 м кабеля: до 1 кг</t>
  </si>
  <si>
    <t>470</t>
  </si>
  <si>
    <t>471</t>
  </si>
  <si>
    <t>472</t>
  </si>
  <si>
    <t>ЛС ЛСР-07-03-01 Поз.: 1</t>
  </si>
  <si>
    <t>Разработка грунта с перемещением до 10 м бульдозерами мощностью: 96 кВт (130 л.с.), группа грунтов 1 (срезка для дальнейшего озеленения)</t>
  </si>
  <si>
    <t>473</t>
  </si>
  <si>
    <t>ЛС ЛСР-07-03-01 Поз.: 2</t>
  </si>
  <si>
    <t>Разработка грунта с перемещением до 10 м бульдозерами мощностью: 96 кВт (130 л.с.), группа грунтов 1</t>
  </si>
  <si>
    <t>474</t>
  </si>
  <si>
    <t>ЛС ЛСР-07-03-01 Поз.: 3</t>
  </si>
  <si>
    <t>Разработка грунта с погрузкой на автомобили-самосвалы в траншеях экскаватором «обратная лопата» с ковшом вместимостью 0,65 (0,5-1) м3, группа грунтов: 1</t>
  </si>
  <si>
    <t>475</t>
  </si>
  <si>
    <t>ЛС ЛСР-07-03-01 Поз.: 4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</si>
  <si>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1 км</t>
  </si>
  <si>
    <t>Дорожная одежда  площадки размещения ПВНС</t>
  </si>
  <si>
    <t>476</t>
  </si>
  <si>
    <t>ЛС ЛСР-07-03-01 Поз.: 5</t>
  </si>
  <si>
    <t>Устройство покрытий толщиной 15 см при укатке щебня с пределом прочности на сжатие свыше 98,1 МПа (1000 кгс/см2): однослойных</t>
  </si>
  <si>
    <t>477</t>
  </si>
  <si>
    <t>ЛС ЛСР-07-03-01 Поз.: 6</t>
  </si>
  <si>
    <t>На каждый 1 см изменения толщины слоя добавлять или исключать к нормам 27-04-012-01, 27-04-012-02, 27-04-012-03</t>
  </si>
  <si>
    <t>478</t>
  </si>
  <si>
    <t>ЛС ЛСР-07-03-01 Поз.: 7</t>
  </si>
  <si>
    <t>Подготовка почвы для устройства партерного и обыкновенного газона с внесением растительной земли слоем 15 см: механизированным способом</t>
  </si>
  <si>
    <t>479</t>
  </si>
  <si>
    <t>ЛС ЛСР-07-03-01 Поз.: 8</t>
  </si>
  <si>
    <t>480</t>
  </si>
  <si>
    <t>ЛС ЛСР-07-03-01 Поз.: 9</t>
  </si>
  <si>
    <t>На каждые 5 см изменения толщины слоя добавлять или исключать к нормам с 47-01-046-01 по 47-01-046-04</t>
  </si>
  <si>
    <t>481</t>
  </si>
  <si>
    <t>Посев луговых газонов тракторной сеялкой</t>
  </si>
  <si>
    <t>га</t>
  </si>
  <si>
    <t>Раздел 15. Прочие работы и затраты</t>
  </si>
  <si>
    <t>482</t>
  </si>
  <si>
    <t>ЛС СР-1 Поз.: БН</t>
  </si>
  <si>
    <t>Вынос трассы в натуру</t>
  </si>
  <si>
    <t>483</t>
  </si>
  <si>
    <t>ЛС Расчет Поз.: БН</t>
  </si>
  <si>
    <t>Плата за компенсационное озеленение</t>
  </si>
  <si>
    <t>484</t>
  </si>
  <si>
    <t>ЛС Письмо от 26.08.2024 №313 Поз.: БН</t>
  </si>
  <si>
    <t>Стоимость работ по очистке от ВОП (по КАЦ)</t>
  </si>
  <si>
    <t>485</t>
  </si>
  <si>
    <t>ЛС КП ООО "Комфорт XXI век" от 06.09.2024 №б/н Поз.: БН</t>
  </si>
  <si>
    <t>Подключение сети Интернет по оптоволоконной связи (по КАЦ)</t>
  </si>
  <si>
    <t>487</t>
  </si>
  <si>
    <t>ЛС СР-3 Поз.: БН</t>
  </si>
  <si>
    <t>Плата за размещение строительных отходов</t>
  </si>
  <si>
    <t>488</t>
  </si>
  <si>
    <t>Итого по разделу 15 Прочие работы и затраты</t>
  </si>
  <si>
    <t>Раздел 16. Непредвиденные затраты</t>
  </si>
  <si>
    <t>489</t>
  </si>
  <si>
    <t>Непредвиденные затраты для объектов капитального строительства производственного назначения, линейных объектов - 1,5%</t>
  </si>
  <si>
    <t>Итого по разделу 16 Непредвиденные затраты</t>
  </si>
  <si>
    <t>Итого по смете</t>
  </si>
  <si>
    <t>Составил:</t>
  </si>
  <si>
    <t>(должность, подпись, инициалы, фамилия)</t>
  </si>
  <si>
    <t>Проверил:</t>
  </si>
  <si>
    <t>Раздел 2. Демонтажные работы</t>
  </si>
  <si>
    <t>Итого по разделу 2 Демонтажные работы</t>
  </si>
  <si>
    <t>Раздел 3. Временная ОДД</t>
  </si>
  <si>
    <t>Итого по разделу 3 Временная ОДД</t>
  </si>
  <si>
    <t>Раздел 4. Сети водоснабжения</t>
  </si>
  <si>
    <t>Итого по разделу 4 Сети водоснабжения</t>
  </si>
  <si>
    <t>Раздел 5. Насосная станция</t>
  </si>
  <si>
    <t>Итого по разделу 5 Насосная станция</t>
  </si>
  <si>
    <t>Раздел 6. Сети связи насосной</t>
  </si>
  <si>
    <t>Итого по разделу 6 Сети связи насосной</t>
  </si>
  <si>
    <t>Раздел 7. Сети электроснабжения насосной</t>
  </si>
  <si>
    <t>Итого по разделу 7 Сети электроснабжения насосной</t>
  </si>
  <si>
    <t>Раздел 10. Наружные сети электроснабжения</t>
  </si>
  <si>
    <t>Итого по разделу 10 Наружные сети электроснабжения</t>
  </si>
  <si>
    <t>Раздел 11. Сети связи</t>
  </si>
  <si>
    <t>Итого по разделу 11 Сети связи</t>
  </si>
  <si>
    <t>Раздел 13. Сети наружного освещения</t>
  </si>
  <si>
    <t>Итого по разделу 13 Сети наружного освещения</t>
  </si>
  <si>
    <t>Раздел 14. Благоустройство</t>
  </si>
  <si>
    <t>Итого по разделу 14 Благоустройство</t>
  </si>
  <si>
    <t>ЛС Приказ от 4.08.2020 № 421/пр п.179 Поз.: БН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</si>
  <si>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</si>
  <si>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</si>
  <si>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</si>
  <si>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</si>
  <si>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</si>
  <si>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</si>
  <si>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</si>
  <si>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</si>
  <si>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</si>
  <si>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</si>
  <si>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</si>
  <si>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</si>
  <si>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</si>
  <si>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</si>
  <si>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</si>
  <si>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</si>
  <si>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</si>
  <si>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</si>
  <si>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</si>
  <si>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</si>
  <si>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</si>
  <si>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</si>
  <si>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ЛС ЛСР-01-03-01 Поз.: 1</t>
  </si>
  <si>
    <t>512</t>
  </si>
  <si>
    <t>ЛС ЛСР-01-03-01 Поз.: 2</t>
  </si>
  <si>
    <t>Болты стальные с шестигранной головкой, диаметр резьбы М8 (М10, М12, М14), длина 16-160 мм</t>
  </si>
  <si>
    <t>513</t>
  </si>
  <si>
    <t>Грунтовка В-КФ-093</t>
  </si>
  <si>
    <t>514</t>
  </si>
  <si>
    <t>ЛС ЛСР-01-03-01 Поз.: 4</t>
  </si>
  <si>
    <t>Эмаль ПФ-115, цветная, белый</t>
  </si>
  <si>
    <t>515</t>
  </si>
  <si>
    <t>ЛС ЛСР-01-03-01 Поз.: 5</t>
  </si>
  <si>
    <t>Растворитель Р-4А</t>
  </si>
  <si>
    <t>516</t>
  </si>
  <si>
    <t>517</t>
  </si>
  <si>
    <t>ЛС ЛСР-01-03-01 Поз.: 7</t>
  </si>
  <si>
    <t>Поковки из квадратных заготовок, масса 1,5-4,5 кг</t>
  </si>
  <si>
    <t>518</t>
  </si>
  <si>
    <t>ЛС ЛСР-01-03-01 Поз.: 8</t>
  </si>
  <si>
    <t>519</t>
  </si>
  <si>
    <t>ЛС ЛСР-01-03-01 Поз.: 9</t>
  </si>
  <si>
    <t>520</t>
  </si>
  <si>
    <t>ЛС ЛСР-01-03-01 Поз.: 10</t>
  </si>
  <si>
    <t>521</t>
  </si>
  <si>
    <t>ЛС ЛСР-01-03-01 Поз.: 11</t>
  </si>
  <si>
    <t>522</t>
  </si>
  <si>
    <t>ЛС ЛСР-01-03-01 Поз.: 12</t>
  </si>
  <si>
    <t>523</t>
  </si>
  <si>
    <t>ЛС ЛСР-01-03-01 Поз.: 13</t>
  </si>
  <si>
    <t>524</t>
  </si>
  <si>
    <t>ЛС ЛСР-01-03-01 Поз.: 14</t>
  </si>
  <si>
    <t>525</t>
  </si>
  <si>
    <t>ЛС ЛСР-01-03-01 Поз.: 15</t>
  </si>
  <si>
    <t>526</t>
  </si>
  <si>
    <t>ЛС ЛСР-01-03-01 Поз.: 16</t>
  </si>
  <si>
    <t>527</t>
  </si>
  <si>
    <t>ЛС ЛСР-01-03-01 Поз.: 17</t>
  </si>
  <si>
    <t>528</t>
  </si>
  <si>
    <t>ЛС ЛСР-01-03-01 Поз.: 18</t>
  </si>
  <si>
    <t>Столбики сигнальные железобетонные, объем до 0,03 м3, бетон В30, расход арматуры от 400 до 450 кг/м3</t>
  </si>
  <si>
    <t>529</t>
  </si>
  <si>
    <t>ЛС ЛСР-01-03-01 Поз.: 19</t>
  </si>
  <si>
    <t>Блоки железобетонные сплошные для стен подвалов, объем до 0,9 м3, бетон В7,5, расход арматуры до 50 кг/м3</t>
  </si>
  <si>
    <t>530</t>
  </si>
  <si>
    <t>ЛС ЛСР-01-03-01 Поз.: 20</t>
  </si>
  <si>
    <t>531</t>
  </si>
  <si>
    <t>ЛС ЛСР-01-03-01 Поз.: 21</t>
  </si>
  <si>
    <t>532</t>
  </si>
  <si>
    <t>ЛС ЛСР-01-03-01 Поз.: 22</t>
  </si>
  <si>
    <t>533</t>
  </si>
  <si>
    <t>534</t>
  </si>
  <si>
    <t>535</t>
  </si>
  <si>
    <t>536</t>
  </si>
  <si>
    <t>537</t>
  </si>
  <si>
    <t>538</t>
  </si>
  <si>
    <t>ЛС ЛСР-02-01-01 Поз.: 6</t>
  </si>
  <si>
    <t>539</t>
  </si>
  <si>
    <t>Песок из отсевов дробления для строительных работ I класс, М 600, средний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</si>
  <si>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</si>
  <si>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</si>
  <si>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</si>
  <si>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</si>
  <si>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</si>
  <si>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</si>
  <si>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</si>
  <si>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</si>
  <si>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</si>
  <si>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ЛС ЛСР-02-01-01 Поз.: 16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</si>
  <si>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</si>
  <si>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</si>
  <si>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</si>
  <si>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</si>
  <si>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</si>
  <si>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</si>
  <si>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</si>
  <si>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</si>
  <si>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</si>
  <si>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</si>
  <si>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</si>
  <si>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</si>
  <si>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</si>
  <si>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</si>
  <si>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</si>
  <si>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</si>
  <si>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</si>
  <si>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</si>
  <si>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</si>
  <si>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</si>
  <si>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</si>
  <si>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</si>
  <si>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</si>
  <si>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</si>
  <si>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</si>
  <si>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</si>
  <si>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</si>
  <si>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</si>
  <si>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</si>
  <si>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</si>
  <si>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</si>
  <si>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</si>
  <si>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</si>
  <si>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</si>
  <si>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</si>
  <si>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</si>
  <si>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</si>
  <si>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</si>
  <si>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</si>
  <si>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</si>
  <si>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</si>
  <si>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</si>
  <si>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</si>
  <si>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ЛС ЛСР-02-01-01 Поз.: 59</t>
  </si>
  <si>
    <t>592</t>
  </si>
  <si>
    <t>593</t>
  </si>
  <si>
    <t>594</t>
  </si>
  <si>
    <t>ЛС ЛСР-02-01-01 Поз.: 62</t>
  </si>
  <si>
    <t>Порошок (глинопорошок) бентонитовый для приготовления буровых растворов, выход раствора 20,0-23,0 м3/т</t>
  </si>
  <si>
    <t>595</t>
  </si>
  <si>
    <t>Добавка порошкообразная на основе полиакриламида для обеспечения устойчивости грунтов глинистых, понижения трения и увеличения вязкости буровых растворов, массовая доля основного вещества в сухом состояние не менее 90 %, термостойкость +175 °C, плотность 1,25-1,45 г/см3</t>
  </si>
  <si>
    <t>596</t>
  </si>
  <si>
    <t>ЛС ЛСР-02-01-01 Поз.: 64</t>
  </si>
  <si>
    <t>Труба техническая ПЭ100  SDR11 450х40,9 мм</t>
  </si>
  <si>
    <t>597</t>
  </si>
  <si>
    <t>598</t>
  </si>
  <si>
    <t>ЛС ЛСР-02-01-01 Поз.: 66</t>
  </si>
  <si>
    <t>599</t>
  </si>
  <si>
    <t>600</t>
  </si>
  <si>
    <t>ЛС ЛСР-02-01-01 Поз.: 68</t>
  </si>
  <si>
    <t>Трубы напорные полиэтиленовые, кроме газопроводных ПЭ100, для транспортировки воды, стандартное размерное отношение SDR17, номинальный наружный диаметр 160 мм, толщина стенки 9,5 мм</t>
  </si>
  <si>
    <t>601</t>
  </si>
  <si>
    <t>602</t>
  </si>
  <si>
    <t>ЛС ЛСР-02-01-01 Поз.: 70</t>
  </si>
  <si>
    <t>603</t>
  </si>
  <si>
    <t>ЛС ЛСР-02-01-01 Поз.: 71</t>
  </si>
  <si>
    <t>Трубы напорные полиэтиленовые, кроме газопроводных ПЭ100, для транспортировки воды, стандартное размерное отношение SDR17, номинальный наружный диаметр 110 мм, толщина стенки 6,6 мм</t>
  </si>
  <si>
    <t>604</t>
  </si>
  <si>
    <t>605</t>
  </si>
  <si>
    <t>ЛС ЛСР-02-01-01 Поз.: 73</t>
  </si>
  <si>
    <t>606</t>
  </si>
  <si>
    <t>ЛС ЛСР-02-01-01 Поз.: 74</t>
  </si>
  <si>
    <t>Трубы напорные полиэтиленовые, кроме газопроводных ПЭ100, для транспортировки воды, стандартное размерное отношение SDR17, номинальный наружный диаметр 50 мм, толщина стенки 3,0 мм</t>
  </si>
  <si>
    <t>607</t>
  </si>
  <si>
    <t>608</t>
  </si>
  <si>
    <t>609</t>
  </si>
  <si>
    <t>Трубы напорные полиэтиленовые, кроме газопроводных ПЭ100, для транспортировки воды, стандартное размерное отношение SDR11, номинальный наружный диаметр 400 мм, толщина стенки 36,3 мм</t>
  </si>
  <si>
    <t>610</t>
  </si>
  <si>
    <t>611</t>
  </si>
  <si>
    <t>ЛС ЛСР-02-01-01 Поз.: 79</t>
  </si>
  <si>
    <t>612</t>
  </si>
  <si>
    <t>ЛС ЛСР-02-01-01 Поз.: 80</t>
  </si>
  <si>
    <t>Отвод 30° полиэтиленовый сварной, ПЭ100, к напорным трубам, давление 1,6 МПа, диаметр 160 мм</t>
  </si>
  <si>
    <t>613</t>
  </si>
  <si>
    <t>ЛС ЛСР-02-01-01 Поз.: 81</t>
  </si>
  <si>
    <t>Отвод 45° полиэтиленовый сварной, ПЭ100, к напорным трубам, давление 1,6 МПа, диаметр 160 мм</t>
  </si>
  <si>
    <t>614</t>
  </si>
  <si>
    <t>Отвод 90° полиэтиленовый сварной, ПЭ100, к напорным трубам, давление 1,0 МПа, диаметр 160 мм</t>
  </si>
  <si>
    <t>615</t>
  </si>
  <si>
    <t>ЛС ЛСР-02-01-01 Поз.: 83</t>
  </si>
  <si>
    <t>Заглушка полиэтиленовая, ПЭ100, стандартное размерное отношение SDR11, номинальный наружный диаметр 110 мм</t>
  </si>
  <si>
    <t>616</t>
  </si>
  <si>
    <t>ЛС ЛСР-02-01-01 Поз.: 84</t>
  </si>
  <si>
    <t>617</t>
  </si>
  <si>
    <t>ЛС ЛСР-02-01-01 Поз.: 85</t>
  </si>
  <si>
    <t>Смеси бетонные тяжелого бетона (БСТ), класс В7,5 (М100)</t>
  </si>
  <si>
    <t>618</t>
  </si>
  <si>
    <t>Блоки железобетонные для стен подвалов полнотелые с вырезом, объем до 0,6 м3, бетон В7,5, расход арматуры до 50 кг/м3</t>
  </si>
  <si>
    <t>619</t>
  </si>
  <si>
    <t>620</t>
  </si>
  <si>
    <t>ЛС ЛСР-02-01-01 Поз.: 88</t>
  </si>
  <si>
    <t>621</t>
  </si>
  <si>
    <t>ЛС ЛСР-02-01-01 Поз.: 89</t>
  </si>
  <si>
    <t>Двутавры с параллельными гранями полок, марки стали Ст3сп, Ст3пс, № 10Б-18Б</t>
  </si>
  <si>
    <t>622</t>
  </si>
  <si>
    <t>ЛС ЛСР-02-01-01 Поз.: 90</t>
  </si>
  <si>
    <t>Сталь арматурная горячекатаная гладкая, класс A-I, диаметр 6-22 мм</t>
  </si>
  <si>
    <t>623</t>
  </si>
  <si>
    <t>ЛС ЛСР-02-01-01 Поз.: 91</t>
  </si>
  <si>
    <t>624</t>
  </si>
  <si>
    <t>Плиты днища железобетонные, объем до 0,5 м3, бетон В15, расход арматуры от 50 до 100 кг/м3</t>
  </si>
  <si>
    <t>625</t>
  </si>
  <si>
    <t>Кольцо железобетонное для смотровых колодцев водопроводных и канализационных сетей, внутренний диаметр 1000 мм, высота 0,29 м, расход арматуры 7 кг на 1 м, бетон В15, объем 0,276 м3</t>
  </si>
  <si>
    <t>626</t>
  </si>
  <si>
    <t>Кольцо железобетонное для смотровых колодцев водопроводных и канализационных сетей, внутренний диаметр 1000 мм, высота 0,59 м, расход арматуры 7 кг на 1 м, бетон В15, объем 0,271 м3</t>
  </si>
  <si>
    <t>627</t>
  </si>
  <si>
    <t>Кольцо железобетонное для смотровых колодцев водопроводных и канализационных сетей, внутренний диаметр 1000 мм, высота 0,89 м, расход арматуры 8 кг на 1 м, бетон В15, объем 0,27 м3</t>
  </si>
  <si>
    <t>628</t>
  </si>
  <si>
    <t>ЛС ЛСР-02-01-01 Поз.: 96</t>
  </si>
  <si>
    <t>Плиты перекрытий железобетонные для смотровых колодцев водопроводных и канализационных сетей, объем до 0,2 м3, бетон В15, расход арматуры от 50 до 100 кг/м3</t>
  </si>
  <si>
    <t>629</t>
  </si>
  <si>
    <t>ЛС ЛСР-02-01-01 Поз.: 97</t>
  </si>
  <si>
    <t>Кольцо железобетонное для смотровых колодцев водопроводных и канализационных сетей, внутренний диаметр 700 мм и высота 0,29 м, расход арматуры 6 кг на 1 м, бетон В15, объем 0,172 м3</t>
  </si>
  <si>
    <t>630</t>
  </si>
  <si>
    <t>Кольца опорные железобетонные под люк колодца, объем до 0,05 м3, бетон В15</t>
  </si>
  <si>
    <t>631</t>
  </si>
  <si>
    <t>ЛС ЛСР-02-01-01 Поз.: 99</t>
  </si>
  <si>
    <t>Плиты дорожные железобетонные, объем до 1 м3, бетон В20, расход арматуры от 100 до 150 кг/м3</t>
  </si>
  <si>
    <t>632</t>
  </si>
  <si>
    <t>ЛС ЛСР-02-01-01 Поз.: 100</t>
  </si>
  <si>
    <t>Люк чугунный круглый тяжелый, номинальная нагрузка 250 кН, диаметр лаза 600 мм</t>
  </si>
  <si>
    <t>633</t>
  </si>
  <si>
    <t>ЛС ЛСР-02-01-01 Поз.: 101</t>
  </si>
  <si>
    <t>Люк чугунный круглый легкий, номинальная нагрузка 15 кН, диаметр лаза 600 мм</t>
  </si>
  <si>
    <t>634</t>
  </si>
  <si>
    <t>ЛС ЛСР-02-01-01 Поз.: 102</t>
  </si>
  <si>
    <t>Лестница-стремянка металлическая, марка НТС 62-91-111а, ширина 600 мм, шаг ступеней 300 мм, высота от 1 до 6 м (прим., Л-1)</t>
  </si>
  <si>
    <t>635</t>
  </si>
  <si>
    <t>ЛС ЛСР-02-01-01 Поз.: 103</t>
  </si>
  <si>
    <t>636</t>
  </si>
  <si>
    <t>ЛС ЛСР-02-01-01 Поз.: 104</t>
  </si>
  <si>
    <t>637</t>
  </si>
  <si>
    <t>ЛС ЛСР-02-01-01 Поз.: 105</t>
  </si>
  <si>
    <t>638</t>
  </si>
  <si>
    <t>ЛС ЛСР-02-01-01 Поз.: 106</t>
  </si>
  <si>
    <t>639</t>
  </si>
  <si>
    <t>640</t>
  </si>
  <si>
    <t>641</t>
  </si>
  <si>
    <t>642</t>
  </si>
  <si>
    <t>643</t>
  </si>
  <si>
    <t>ЛС ЛСР-02-01-01 Поз.: 111</t>
  </si>
  <si>
    <t>Материал рулонный гидроизоляционный изол, резино-битумный, без полимерных добавок</t>
  </si>
  <si>
    <t>м2</t>
  </si>
  <si>
    <t>644</t>
  </si>
  <si>
    <t>ЛС ЛСР-02-01-01 Поз.: 112</t>
  </si>
  <si>
    <t>645</t>
  </si>
  <si>
    <t>646</t>
  </si>
  <si>
    <t>ЛС ЛСР-02-01-01 Поз.: 114</t>
  </si>
  <si>
    <t>647</t>
  </si>
  <si>
    <t>ЛС ЛСР-02-01-01 Поз.: 115</t>
  </si>
  <si>
    <t>648</t>
  </si>
  <si>
    <t>ЛС ЛСР-02-01-01 Поз.: 116</t>
  </si>
  <si>
    <t>Битум нефтяной строительный изоляционный БНИ-IV-3, БНИ-IV, БНИ-V</t>
  </si>
  <si>
    <t>649</t>
  </si>
  <si>
    <t>Мастика битумная гидроизоляционная для подземных строительных конструкций, холодная, готовая к применению, диапазон температур от -20 до +40 °C, прочность сцепления с металлом/бетоном не менее 0,1 МПа, расход для горизонтальной поверхности 1 кг/м2</t>
  </si>
  <si>
    <t>кг</t>
  </si>
  <si>
    <t>650</t>
  </si>
  <si>
    <t>651</t>
  </si>
  <si>
    <t>Смеси бетонные тяжелого бетона (БСТ), класс В15 (М200)</t>
  </si>
  <si>
    <t>652</t>
  </si>
  <si>
    <t>Поправка на марку бетона (БСТ), класс В15 (М200) F200 W6 - 3,5%</t>
  </si>
  <si>
    <t>653</t>
  </si>
  <si>
    <t>ЛС ЛСР-02-01-01 Поз.: 121</t>
  </si>
  <si>
    <t>654</t>
  </si>
  <si>
    <t>Прокладки резиновые (пластина техническая прессованная)</t>
  </si>
  <si>
    <t>655</t>
  </si>
  <si>
    <t>656</t>
  </si>
  <si>
    <t>657</t>
  </si>
  <si>
    <t>ЛС ЛСР-02-01-01 Поз.: 125</t>
  </si>
  <si>
    <t>658</t>
  </si>
  <si>
    <t>ЛС ЛСР-02-01-01 Поз.: 126</t>
  </si>
  <si>
    <t>Тройник полиэтиленовый сварной, ПЭ100, к напорным трубам, номинальное давление 1,6 МПа, диаметр 110 мм</t>
  </si>
  <si>
    <t>659</t>
  </si>
  <si>
    <t>ЛС ЛСР-02-01-01 Поз.: 127</t>
  </si>
  <si>
    <t>660</t>
  </si>
  <si>
    <t>Втулка полиэтиленовая под фланец, литая удлиненная, ПЭ100, стандартное размерное отношение SDR17, номинальный наружный диаметр 110 мм</t>
  </si>
  <si>
    <t>661</t>
  </si>
  <si>
    <t>ЛС ЛСР-02-01-01 Поз.: 129</t>
  </si>
  <si>
    <t>Фланец металлический для полипропиленовых труб, номинальное давление 1,6 МПа, диаметр 110 мм</t>
  </si>
  <si>
    <t>662</t>
  </si>
  <si>
    <t>ЛС ЛСР-02-01-01 Поз.: 130</t>
  </si>
  <si>
    <t>663</t>
  </si>
  <si>
    <t>ЛС ЛСР-02-01-01 Поз.: 131</t>
  </si>
  <si>
    <t>Врезной хомут DN150-100 PN16 фланцевый</t>
  </si>
  <si>
    <t>664</t>
  </si>
  <si>
    <t>ЛС ЛСР-02-01-01 Поз.: 132</t>
  </si>
  <si>
    <t>665</t>
  </si>
  <si>
    <t>ЛС ЛСР-02-01-01 Поз.: 133</t>
  </si>
  <si>
    <t>666</t>
  </si>
  <si>
    <t>ЛС ЛСР-02-01-01 Поз.: 134</t>
  </si>
  <si>
    <t>667</t>
  </si>
  <si>
    <t>ЛС ЛСР-02-01-01 Поз.: 135</t>
  </si>
  <si>
    <t>668</t>
  </si>
  <si>
    <t>ЛС ЛСР-02-01-01 Поз.: 136</t>
  </si>
  <si>
    <t>669</t>
  </si>
  <si>
    <t>ЛС ЛСР-02-01-01 Поз.: 137</t>
  </si>
  <si>
    <t>670</t>
  </si>
  <si>
    <t>ЛС ЛСР-02-01-01 Поз.: 138</t>
  </si>
  <si>
    <t>671</t>
  </si>
  <si>
    <t>672</t>
  </si>
  <si>
    <t>673</t>
  </si>
  <si>
    <t>674</t>
  </si>
  <si>
    <t>675</t>
  </si>
  <si>
    <t>ЛС ЛСР-02-01-01 Поз.: 143</t>
  </si>
  <si>
    <t>Лестница-стремянка металлическая, марка НТС 62-91-111а, ширина 600 мм, шаг ступеней 300 мм, высота от 1 до 6 м (прим., С-1, С-2, С-3)</t>
  </si>
  <si>
    <t>676</t>
  </si>
  <si>
    <t>ЛС ЛСР-02-01-01 Поз.: 144</t>
  </si>
  <si>
    <t>677</t>
  </si>
  <si>
    <t>ЛС ЛСР-02-01-01 Поз.: 145</t>
  </si>
  <si>
    <t>678</t>
  </si>
  <si>
    <t>679</t>
  </si>
  <si>
    <t>ЛС ЛСР-02-01-01 Поз.: 147</t>
  </si>
  <si>
    <t>680</t>
  </si>
  <si>
    <t>ЛС ЛСР-02-01-01 Поз.: 148</t>
  </si>
  <si>
    <t>681</t>
  </si>
  <si>
    <t>ЛС ЛСР-02-01-01 Поз.: 149</t>
  </si>
  <si>
    <t>682</t>
  </si>
  <si>
    <t>ЛС ЛСР-02-01-01 Поз.: 150</t>
  </si>
  <si>
    <t>683</t>
  </si>
  <si>
    <t>ЛС ЛСР-02-01-01 Поз.: 151</t>
  </si>
  <si>
    <t>684</t>
  </si>
  <si>
    <t>ЛС ЛСР-02-01-01 Поз.: 152</t>
  </si>
  <si>
    <t>685</t>
  </si>
  <si>
    <t>ЛС ЛСР-02-01-01 Поз.: 153</t>
  </si>
  <si>
    <t>686</t>
  </si>
  <si>
    <t>ЛС ЛСР-02-01-01 Поз.: 154</t>
  </si>
  <si>
    <t>Трубы стальные сварные оцинкованные водогазопроводные без резьбы, легкие, номинальный диаметр 100 мм, толщина стенки 4 мм</t>
  </si>
  <si>
    <t>687</t>
  </si>
  <si>
    <t>ЛС ЛСР-02-01-01 Поз.: 155</t>
  </si>
  <si>
    <t>Угольный фильтр КЛЕВЕР М-160</t>
  </si>
  <si>
    <t>688</t>
  </si>
  <si>
    <t>ЛС ЛСР-02-01-01 Поз.: 156</t>
  </si>
  <si>
    <t>689</t>
  </si>
  <si>
    <t>ЛС ЛСР-02-01-01 Поз.: 157</t>
  </si>
  <si>
    <t>690</t>
  </si>
  <si>
    <t>ЛС ЛСР-02-01-01 Поз.: 158</t>
  </si>
  <si>
    <t>691</t>
  </si>
  <si>
    <t>ЛС ЛСР-02-01-01 Поз.: 159</t>
  </si>
  <si>
    <t>692</t>
  </si>
  <si>
    <t>ЛС ЛСР-02-01-01 Поз.: 160</t>
  </si>
  <si>
    <t>693</t>
  </si>
  <si>
    <t>ЛС ЛСР-02-01-01 Поз.: 161</t>
  </si>
  <si>
    <t>694</t>
  </si>
  <si>
    <t>ЛС ЛСР-02-01-01 Поз.: 162</t>
  </si>
  <si>
    <t>695</t>
  </si>
  <si>
    <t>ЛС ЛСР-02-01-01 Поз.: 163</t>
  </si>
  <si>
    <t>696</t>
  </si>
  <si>
    <t>ЛС ЛСР-02-01-01 Поз.: 164</t>
  </si>
  <si>
    <t>697</t>
  </si>
  <si>
    <t>ЛС ЛСР-02-01-01 Поз.: 165</t>
  </si>
  <si>
    <t>Клапан (вантуз) из чугуна для воздуха и воды фланцевый, номинальное давление 1,0 МПа, диаметр условного прохода фланца 50 мм</t>
  </si>
  <si>
    <t>компл</t>
  </si>
  <si>
    <t>698</t>
  </si>
  <si>
    <t>ЛС ЛСР-02-01-01 Поз.: 166</t>
  </si>
  <si>
    <t>699</t>
  </si>
  <si>
    <t>ЛС ЛСР-02-01-01 Поз.: 167</t>
  </si>
  <si>
    <t>Задвижка клиновая с невыдвижным шпинделем 30ч47бр, присоединение к трубопроводу фланцевое, номинальное давление 1,0 МПа, номинальный диаметр 50 мм</t>
  </si>
  <si>
    <t>700</t>
  </si>
  <si>
    <t>ЛС ЛСР-02-01-01 Поз.: 168</t>
  </si>
  <si>
    <t>701</t>
  </si>
  <si>
    <t>ЛС ЛСР-02-01-01 Поз.: 169</t>
  </si>
  <si>
    <t>Втулка ПЭ100 SDR17 50мм</t>
  </si>
  <si>
    <t>702</t>
  </si>
  <si>
    <t>ЛС ЛСР-02-01-01 Поз.: 170</t>
  </si>
  <si>
    <t>Фланец металлический для полипропиленовых труб, номинальное давление 1,6 МПа, диаметр 50 мм</t>
  </si>
  <si>
    <t>703</t>
  </si>
  <si>
    <t>ЛС ЛСР-02-01-01 Поз.: 171</t>
  </si>
  <si>
    <t>Седелка поворотная 360° электросварная с ответной нижней частью, ПЭ100, SDR11, диаметр 160х63 мм</t>
  </si>
  <si>
    <t>704</t>
  </si>
  <si>
    <t>ЛС ЛСР-02-01-01 Поз.: 172</t>
  </si>
  <si>
    <t>705</t>
  </si>
  <si>
    <t>ЛС ЛСР-02-01-01 Поз.: 173</t>
  </si>
  <si>
    <t>706</t>
  </si>
  <si>
    <t>ЛС ЛСР-02-01-01 Поз.: 174</t>
  </si>
  <si>
    <t>Кольцо для колодцев сборное железобетонное, диаметр 1500 мм</t>
  </si>
  <si>
    <t>707</t>
  </si>
  <si>
    <t>ЛС ЛСР-02-01-01 Поз.: 175</t>
  </si>
  <si>
    <t>Кольцо железобетонное для смотровых колодцев водопроводных и канализационных сетей, внутренний диаметр 1500 мм, высота 0,59 м, расход арматуры 8 кг на 1 м, бетон В15, объем 0,449 м3</t>
  </si>
  <si>
    <t>708</t>
  </si>
  <si>
    <t>ЛС ЛСР-02-01-01 Поз.: 176</t>
  </si>
  <si>
    <t>Кольцо железобетонное для смотровых колодцев водопроводных и канализационных сетей, внутренний диаметр 1500 мм, высота 0,89 м, расход арматуры 8 кг на 1 м, бетон В15, объем 0,449 м3</t>
  </si>
  <si>
    <t>709</t>
  </si>
  <si>
    <t>ЛС ЛСР-02-01-01 Поз.: 177</t>
  </si>
  <si>
    <t>Плиты перекрытий железобетонные для смотровых колодцев водопроводных и канализационных сетей, объем до 0,6 м3, бетон В15, расход арматуры от 100 до 150 кг/м3</t>
  </si>
  <si>
    <t>710</t>
  </si>
  <si>
    <t>ЛС ЛСР-02-01-01 Поз.: 178</t>
  </si>
  <si>
    <t>711</t>
  </si>
  <si>
    <t>ЛС ЛСР-02-01-01 Поз.: 179</t>
  </si>
  <si>
    <t>712</t>
  </si>
  <si>
    <t>ЛС ЛСР-02-01-01 Поз.: 180</t>
  </si>
  <si>
    <t>713</t>
  </si>
  <si>
    <t>ЛС ЛСР-02-01-01 Поз.: 181</t>
  </si>
  <si>
    <t>Лестница-стремянка металлическая, марка НТС 62-91-111а, ширина 600 мм, шаг ступеней 300 мм, высота от 1 до 6 м (прим., С-6, С-7, С-9)</t>
  </si>
  <si>
    <t>714</t>
  </si>
  <si>
    <t>ЛС ЛСР-02-01-01 Поз.: 182</t>
  </si>
  <si>
    <t>715</t>
  </si>
  <si>
    <t>ЛС ЛСР-02-01-01 Поз.: 183</t>
  </si>
  <si>
    <t>716</t>
  </si>
  <si>
    <t>ЛС ЛСР-02-01-01 Поз.: 184</t>
  </si>
  <si>
    <t>717</t>
  </si>
  <si>
    <t>ЛС ЛСР-02-01-01 Поз.: 185</t>
  </si>
  <si>
    <t>718</t>
  </si>
  <si>
    <t>ЛС ЛСР-02-01-01 Поз.: 186</t>
  </si>
  <si>
    <t>719</t>
  </si>
  <si>
    <t>ЛС ЛСР-02-01-01 Поз.: 187</t>
  </si>
  <si>
    <t>Трубы стальные бесшовные холоднодеформированные из стали марок 10, 20, 30, 45, наружный диаметр 108 мм, толщина стенки 3,5 мм</t>
  </si>
  <si>
    <t>720</t>
  </si>
  <si>
    <t>ЛС ЛСР-02-01-01 Поз.: 188</t>
  </si>
  <si>
    <t>721</t>
  </si>
  <si>
    <t>ЛС ЛСР-02-01-01 Поз.: 189</t>
  </si>
  <si>
    <t>722</t>
  </si>
  <si>
    <t>ЛС ЛСР-02-01-01 Поз.: 190</t>
  </si>
  <si>
    <t>723</t>
  </si>
  <si>
    <t>ЛС ЛСР-02-01-01 Поз.: 191</t>
  </si>
  <si>
    <t>724</t>
  </si>
  <si>
    <t>ЛС ЛСР-02-01-01 Поз.: 192</t>
  </si>
  <si>
    <t>725</t>
  </si>
  <si>
    <t>ЛС ЛСР-02-01-01 Поз.: 193</t>
  </si>
  <si>
    <t>726</t>
  </si>
  <si>
    <t>ЛС ЛСР-02-01-01 Поз.: 194</t>
  </si>
  <si>
    <t>727</t>
  </si>
  <si>
    <t>ЛС ЛСР-02-01-01 Поз.: 195</t>
  </si>
  <si>
    <t>728</t>
  </si>
  <si>
    <t>ЛС ЛСР-02-01-01 Поз.: 196</t>
  </si>
  <si>
    <t>729</t>
  </si>
  <si>
    <t>ЛС ЛСР-02-01-01 Поз.: 197</t>
  </si>
  <si>
    <t>730</t>
  </si>
  <si>
    <t>ЛС ЛСР-02-01-01 Поз.: 198</t>
  </si>
  <si>
    <t>731</t>
  </si>
  <si>
    <t>ЛС ЛСР-02-01-01 Поз.: 199</t>
  </si>
  <si>
    <t>Плиты днища железобетонные, объем до 0,6 м3, бетон В15, расход арматуры от 100 до 150 кг/м3</t>
  </si>
  <si>
    <t>732</t>
  </si>
  <si>
    <t>ЛС ЛСР-02-01-01 Поз.: 200</t>
  </si>
  <si>
    <t>733</t>
  </si>
  <si>
    <t>ЛС ЛСР-02-01-01 Поз.: 201</t>
  </si>
  <si>
    <t>734</t>
  </si>
  <si>
    <t>ЛС ЛСР-02-01-01 Поз.: 202</t>
  </si>
  <si>
    <t>735</t>
  </si>
  <si>
    <t>ЛС ЛСР-02-01-01 Поз.: 203</t>
  </si>
  <si>
    <t>Кольцо железобетонное для смотровых колодцев водопроводных и канализационных сетей, внутренний диаметр 2000 мм, высота 0,59 м, расход арматуры 22 кг на 1 м, бетон В15, объем 0,661 м3</t>
  </si>
  <si>
    <t>736</t>
  </si>
  <si>
    <t>ЛС ЛСР-02-01-01 Поз.: 204</t>
  </si>
  <si>
    <t>Кольцо железобетонное для смотровых колодцев водопроводных и канализационных сетей, внутренний диаметр 2000 мм, высота 0,89 м, расход арматуры 22 кг на 1 м, бетон В15, объем 0,663 м3</t>
  </si>
  <si>
    <t>737</t>
  </si>
  <si>
    <t>ЛС ЛСР-02-01-01 Поз.: 205</t>
  </si>
  <si>
    <t>738</t>
  </si>
  <si>
    <t>ЛС ЛСР-02-01-01 Поз.: 206</t>
  </si>
  <si>
    <t>739</t>
  </si>
  <si>
    <t>ЛС ЛСР-02-01-01 Поз.: 207</t>
  </si>
  <si>
    <t>740</t>
  </si>
  <si>
    <t>ЛС ЛСР-02-01-01 Поз.: 208</t>
  </si>
  <si>
    <t>741</t>
  </si>
  <si>
    <t>ЛС ЛСР-02-01-01 Поз.: 209</t>
  </si>
  <si>
    <t>742</t>
  </si>
  <si>
    <t>ЛС ЛСР-02-01-01 Поз.: 210</t>
  </si>
  <si>
    <t>743</t>
  </si>
  <si>
    <t>ЛС ЛСР-02-01-01 Поз.: 211</t>
  </si>
  <si>
    <t>Лестница-стремянка металлическая, марка НТС 62-91-111а, ширина 600 мм, шаг ступеней 300 мм, высота от 1 до 6 м (прим., С-1, С-2, С-3, С-5, С-6, С-8)</t>
  </si>
  <si>
    <t>744</t>
  </si>
  <si>
    <t>ЛС ЛСР-02-01-01 Поз.: 212</t>
  </si>
  <si>
    <t>745</t>
  </si>
  <si>
    <t>ЛС ЛСР-02-01-01 Поз.: 213</t>
  </si>
  <si>
    <t>746</t>
  </si>
  <si>
    <t>ЛС ЛСР-02-01-01 Поз.: 214</t>
  </si>
  <si>
    <t>747</t>
  </si>
  <si>
    <t>ЛС ЛСР-02-01-01 Поз.: 215</t>
  </si>
  <si>
    <t>748</t>
  </si>
  <si>
    <t>ЛС ЛСР-02-01-01 Поз.: 216</t>
  </si>
  <si>
    <t>749</t>
  </si>
  <si>
    <t>ЛС ЛСР-02-01-01 Поз.: 217</t>
  </si>
  <si>
    <t>750</t>
  </si>
  <si>
    <t>ЛС ЛСР-02-01-01 Поз.: 218</t>
  </si>
  <si>
    <t>751</t>
  </si>
  <si>
    <t>ЛС ЛСР-02-01-01 Поз.: 219</t>
  </si>
  <si>
    <t>752</t>
  </si>
  <si>
    <t>ЛС ЛСР-02-01-01 Поз.: 220</t>
  </si>
  <si>
    <t>753</t>
  </si>
  <si>
    <t>ЛС ЛСР-02-01-01 Поз.: 221</t>
  </si>
  <si>
    <t>754</t>
  </si>
  <si>
    <t>755</t>
  </si>
  <si>
    <t>756</t>
  </si>
  <si>
    <t>757</t>
  </si>
  <si>
    <t>758</t>
  </si>
  <si>
    <t>ЛС ЛСР-02-01-01 Поз.: 226</t>
  </si>
  <si>
    <t>759</t>
  </si>
  <si>
    <t>ЛС ЛСР-02-01-01 Поз.: 227</t>
  </si>
  <si>
    <t>760</t>
  </si>
  <si>
    <t>ЛС ЛСР-02-01-01 Поз.: 228</t>
  </si>
  <si>
    <t>761</t>
  </si>
  <si>
    <t>762</t>
  </si>
  <si>
    <t>ЛС ЛСР-02-01-01 Поз.: 230</t>
  </si>
  <si>
    <t>763</t>
  </si>
  <si>
    <t>ЛС ЛСР-02-01-01 Поз.: 231</t>
  </si>
  <si>
    <t>764</t>
  </si>
  <si>
    <t>ЛС ЛСР-02-01-01 Поз.: 232</t>
  </si>
  <si>
    <t>765</t>
  </si>
  <si>
    <t>ЛС ЛСР-02-01-01 Поз.: 233</t>
  </si>
  <si>
    <t>766</t>
  </si>
  <si>
    <t>ЛС ЛСР-02-01-01 Поз.: 234</t>
  </si>
  <si>
    <t>767</t>
  </si>
  <si>
    <t>ЛС ЛСР-02-01-01 Поз.: 235</t>
  </si>
  <si>
    <t>768</t>
  </si>
  <si>
    <t>ЛС ЛСР-02-01-01 Поз.: 236</t>
  </si>
  <si>
    <t>769</t>
  </si>
  <si>
    <t>ЛС ЛСР-02-01-01 Поз.: 237</t>
  </si>
  <si>
    <t>Задвижка клиновая с невыдвижным шпинделем 30ч47бр, присоединение к трубопроводу фланцевое, номинальное давление 1,0 МПа, номинальный диаметр 150 мм</t>
  </si>
  <si>
    <t>770</t>
  </si>
  <si>
    <t>ЛС ЛСР-02-01-01 Поз.: 238</t>
  </si>
  <si>
    <t>771</t>
  </si>
  <si>
    <t>ЛС ЛСР-02-01-01 Поз.: 239</t>
  </si>
  <si>
    <t>772</t>
  </si>
  <si>
    <t>ЛС ЛСР-02-01-01 Поз.: 240</t>
  </si>
  <si>
    <t>773</t>
  </si>
  <si>
    <t>ЛС ЛСР-02-01-01 Поз.: 241</t>
  </si>
  <si>
    <t>Задвижка клиновая с невыдвижным шпинделем 30ч47бр, присоединение к трубопроводу фланцевое, номинальное давление 1,0 МПа, номинальный диаметр 100 мм</t>
  </si>
  <si>
    <t>774</t>
  </si>
  <si>
    <t>ЛС ЛСР-02-01-01 Поз.: 242</t>
  </si>
  <si>
    <t>775</t>
  </si>
  <si>
    <t>ЛС ЛСР-02-01-01 Поз.: 243</t>
  </si>
  <si>
    <t>Тройник полиэтиленовый сварной, ПЭ100, к напорным трубам, номинальное давление 1,6 МПа, диаметр 160 мм</t>
  </si>
  <si>
    <t>776</t>
  </si>
  <si>
    <t>ЛС ЛСР-02-01-01 Поз.: 244</t>
  </si>
  <si>
    <t>Тройник ПЭ100 SDR17 диаметр 50 мм</t>
  </si>
  <si>
    <t>777</t>
  </si>
  <si>
    <t>ЛС ЛСР-02-01-01 Поз.: 245</t>
  </si>
  <si>
    <t>778</t>
  </si>
  <si>
    <t>ЛС ЛСР-02-01-01 Поз.: 246</t>
  </si>
  <si>
    <t>Втулка полиэтиленовая под фланец удлиненная, стандартное размерное отношение SDR17, класс кольцевой жесткости SN10, номинальный наружный диаметр 160 мм</t>
  </si>
  <si>
    <t>779</t>
  </si>
  <si>
    <t>ЛС ЛСР-02-01-01 Поз.: 247</t>
  </si>
  <si>
    <t>Фланец металлический для полипропиленовых труб, номинальное давление 1,6 МПа, диаметр 160 мм</t>
  </si>
  <si>
    <t>780</t>
  </si>
  <si>
    <t>ЛС ЛСР-02-01-01 Поз.: 248</t>
  </si>
  <si>
    <t>781</t>
  </si>
  <si>
    <t>ЛС ЛСР-02-01-01 Поз.: 249</t>
  </si>
  <si>
    <t>782</t>
  </si>
  <si>
    <t>ЛС ЛСР-02-01-01 Поз.: 250</t>
  </si>
  <si>
    <t>Отвод 45° литой, ПЭ100 SDR17 диаметр 50 мм</t>
  </si>
  <si>
    <t>783</t>
  </si>
  <si>
    <t>ЛС ЛСР-02-01-01 Поз.: 251</t>
  </si>
  <si>
    <t>Переход полиэтиленовый литой, удлиненный, SDR11, диаметр 160х110 мм</t>
  </si>
  <si>
    <t>784</t>
  </si>
  <si>
    <t>ЛС ЛСР-02-01-01 Поз.: 252</t>
  </si>
  <si>
    <t>785</t>
  </si>
  <si>
    <t>ЛС ЛСР-02-01-01 Поз.: 253</t>
  </si>
  <si>
    <t>786</t>
  </si>
  <si>
    <t>ЛС ЛСР-02-01-01 Поз.: 254</t>
  </si>
  <si>
    <t>787</t>
  </si>
  <si>
    <t>ЛС ЛСР-02-01-01 Поз.: 255</t>
  </si>
  <si>
    <t>Муфта полиэтиленовая электросварная, ПЭ100, SDR11, диаметр 50 мм</t>
  </si>
  <si>
    <t>788</t>
  </si>
  <si>
    <t>ЛС ЛСР-02-01-01 Поз.: 256</t>
  </si>
  <si>
    <t>Отвод 90° литой, ПЭ100 SDR17 диаметр 50 мм</t>
  </si>
  <si>
    <t>789</t>
  </si>
  <si>
    <t>ЛС ЛСР-02-01-01 Поз.: 257</t>
  </si>
  <si>
    <t>Переход ПЭ100 SDR17 63-50мм</t>
  </si>
  <si>
    <t>790</t>
  </si>
  <si>
    <t>791</t>
  </si>
  <si>
    <t>792</t>
  </si>
  <si>
    <t>Крестовина ПЭ100, SDR17, диаметр 160 мм</t>
  </si>
  <si>
    <t>793</t>
  </si>
  <si>
    <t>794</t>
  </si>
  <si>
    <t>ЛС ЛСР-02-01-01 Поз.: 262</t>
  </si>
  <si>
    <t>795</t>
  </si>
  <si>
    <t>ЛС ЛСР-02-01-01 Поз.: 263</t>
  </si>
  <si>
    <t>796</t>
  </si>
  <si>
    <t>ЛС ЛСР-02-01-01 Поз.: 264</t>
  </si>
  <si>
    <t>797</t>
  </si>
  <si>
    <t>ЛС ЛСР-02-01-01 Поз.: 265</t>
  </si>
  <si>
    <t>798</t>
  </si>
  <si>
    <t>ЛС ЛСР-02-01-01 Поз.: 266</t>
  </si>
  <si>
    <t>799</t>
  </si>
  <si>
    <t>800</t>
  </si>
  <si>
    <t>ЛС ЛСР-02-01-01 Поз.: 268</t>
  </si>
  <si>
    <t>801</t>
  </si>
  <si>
    <t>ЛС ЛСР-02-01-01 Поз.: 269</t>
  </si>
  <si>
    <t>802</t>
  </si>
  <si>
    <t>ЛС ЛСР-02-01-01 Поз.: 270</t>
  </si>
  <si>
    <t>803</t>
  </si>
  <si>
    <t>ЛС ЛСР-02-01-01 Поз.: 271</t>
  </si>
  <si>
    <t>804</t>
  </si>
  <si>
    <t>ЛС ЛСР-02-01-01 Поз.: 272</t>
  </si>
  <si>
    <t>Лестница-стремянка металлическая, марка НТС 62-91-111а, ширина 600 мм, шаг ступеней 300 мм, высота от 1 до 6 м (прим., С-1, С-2, С-3, С-5, С-6)</t>
  </si>
  <si>
    <t>805</t>
  </si>
  <si>
    <t>ЛС ЛСР-02-01-01 Поз.: 273</t>
  </si>
  <si>
    <t>806</t>
  </si>
  <si>
    <t>ЛС ЛСР-02-01-01 Поз.: 274</t>
  </si>
  <si>
    <t>807</t>
  </si>
  <si>
    <t>ЛС ЛСР-02-01-01 Поз.: 275</t>
  </si>
  <si>
    <t>808</t>
  </si>
  <si>
    <t>ЛС ЛСР-02-01-01 Поз.: 276</t>
  </si>
  <si>
    <t>809</t>
  </si>
  <si>
    <t>ЛС ЛСР-02-01-01 Поз.: 277</t>
  </si>
  <si>
    <t>810</t>
  </si>
  <si>
    <t>ЛС ЛСР-02-01-01 Поз.: 278</t>
  </si>
  <si>
    <t>811</t>
  </si>
  <si>
    <t>ЛС ЛСР-02-01-01 Поз.: 279</t>
  </si>
  <si>
    <t>812</t>
  </si>
  <si>
    <t>ЛС ЛСР-02-01-01 Поз.: 280</t>
  </si>
  <si>
    <t>813</t>
  </si>
  <si>
    <t>ЛС ЛСР-02-01-01 Поз.: 281</t>
  </si>
  <si>
    <t>814</t>
  </si>
  <si>
    <t>ЛС ЛСР-02-01-01 Поз.: 282</t>
  </si>
  <si>
    <t>815</t>
  </si>
  <si>
    <t>ЛС ЛСР-02-01-01 Поз.: 283</t>
  </si>
  <si>
    <t>816</t>
  </si>
  <si>
    <t>ЛС ЛСР-02-01-01 Поз.: 284</t>
  </si>
  <si>
    <t>817</t>
  </si>
  <si>
    <t>ЛС ЛСР-02-01-01 Поз.: 285</t>
  </si>
  <si>
    <t>818</t>
  </si>
  <si>
    <t>ЛС ЛСР-02-01-01 Поз.: 286</t>
  </si>
  <si>
    <t>819</t>
  </si>
  <si>
    <t>ЛС ЛСР-02-01-01 Поз.: 287</t>
  </si>
  <si>
    <t>820</t>
  </si>
  <si>
    <t>ЛС ЛСР-02-01-01 Поз.: 288</t>
  </si>
  <si>
    <t>821</t>
  </si>
  <si>
    <t>ЛС ЛСР-02-01-01 Поз.: 289</t>
  </si>
  <si>
    <t>822</t>
  </si>
  <si>
    <t>ЛС ЛСР-02-01-01 Поз.: 290</t>
  </si>
  <si>
    <t>823</t>
  </si>
  <si>
    <t>ЛС ЛСР-02-01-01 Поз.: 291</t>
  </si>
  <si>
    <t>824</t>
  </si>
  <si>
    <t>ЛС ЛСР-02-01-01 Поз.: 292</t>
  </si>
  <si>
    <t>825</t>
  </si>
  <si>
    <t>ЛС ЛСР-02-01-01 Поз.: 293</t>
  </si>
  <si>
    <t>826</t>
  </si>
  <si>
    <t>ЛС ЛСР-02-01-01 Поз.: 294</t>
  </si>
  <si>
    <t>827</t>
  </si>
  <si>
    <t>ЛС ЛСР-02-01-01 Поз.: 295</t>
  </si>
  <si>
    <t>Седелка поворотная 360° электросварная с ответной нижней частью, ПЭ100, SDR11, диаметр 110х63 мм</t>
  </si>
  <si>
    <t>828</t>
  </si>
  <si>
    <t>ЛС ЛСР-02-01-01 Поз.: 296</t>
  </si>
  <si>
    <t>829</t>
  </si>
  <si>
    <t>ЛС ЛСР-02-01-01 Поз.: 297</t>
  </si>
  <si>
    <t>830</t>
  </si>
  <si>
    <t>ЛС ЛСР-02-01-01 Поз.: 298</t>
  </si>
  <si>
    <t>831</t>
  </si>
  <si>
    <t>ЛС ЛСР-02-01-01 Поз.: 299</t>
  </si>
  <si>
    <t>Кран шаровый Ду15 со встроенным фильтром и флажковой рукоятной VT.292.N.04</t>
  </si>
  <si>
    <t>832</t>
  </si>
  <si>
    <t>ЛС ЛСР-02-01-01 Поз.: 300</t>
  </si>
  <si>
    <t>Клапан обратный проходной латунный, номинальное давление 1,6-2,5 МПа, присоединение 1/2"х1/2", номинальный диаметр 15 мм</t>
  </si>
  <si>
    <t>833</t>
  </si>
  <si>
    <t>ЛС ЛСР-02-01-01 Поз.: 301</t>
  </si>
  <si>
    <t>834</t>
  </si>
  <si>
    <t>ЛС ЛСР-02-01-01 Поз.: 302</t>
  </si>
  <si>
    <t>Счетчик холодной воды крыльчатый, диаметр 15 мм</t>
  </si>
  <si>
    <t>835</t>
  </si>
  <si>
    <t>ЛС ЛСР-02-01-01 Поз.: 303</t>
  </si>
  <si>
    <t>Ниппель резьбовой 1/2" VTr.582.N.0004</t>
  </si>
  <si>
    <t>836</t>
  </si>
  <si>
    <t>ЛС ЛСР-02-01-01 Поз.: 304</t>
  </si>
  <si>
    <t>837</t>
  </si>
  <si>
    <t>ЛС ЛСР-02-01-01 Поз.: 305</t>
  </si>
  <si>
    <t>Трубы напорные полиэтиленовые, кроме газопроводных ПЭ100, для транспортировки воды, стандартное размерное отношение SDR11, номинальный наружный диаметр 32 мм, толщина стенки 3,0 мм</t>
  </si>
  <si>
    <t>838</t>
  </si>
  <si>
    <t>ЛС ЛСР-02-01-01 Поз.: 306</t>
  </si>
  <si>
    <t>839</t>
  </si>
  <si>
    <t>ЛС ЛСР-02-01-01 Поз.: 307</t>
  </si>
  <si>
    <t>Заглушка полиэтиленовая для труб ПНД, ПЭ100, SDR11, диаметр 32 мм</t>
  </si>
  <si>
    <t>840</t>
  </si>
  <si>
    <t>ЛС ЛСР-02-01-01 Поз.: 308</t>
  </si>
  <si>
    <t>Переход ПНД раструбный резьбовой 32х1/2"</t>
  </si>
  <si>
    <t>841</t>
  </si>
  <si>
    <t>ЛС ЛСР-02-01-01 Поз.: 309</t>
  </si>
  <si>
    <t>842</t>
  </si>
  <si>
    <t>ЛС ЛСР-02-01-01 Поз.: 310</t>
  </si>
  <si>
    <t>843</t>
  </si>
  <si>
    <t>ЛС ЛСР-02-01-01 Поз.: 311</t>
  </si>
  <si>
    <t>844</t>
  </si>
  <si>
    <t>ЛС ЛСР-02-01-01 Поз.: 312</t>
  </si>
  <si>
    <t>845</t>
  </si>
  <si>
    <t>ЛС ЛСР-02-01-01 Поз.: 313</t>
  </si>
  <si>
    <t>846</t>
  </si>
  <si>
    <t>ЛС ЛСР-02-01-01 Поз.: 314</t>
  </si>
  <si>
    <t>847</t>
  </si>
  <si>
    <t>ЛС ЛСР-02-01-01 Поз.: 315</t>
  </si>
  <si>
    <t>848</t>
  </si>
  <si>
    <t>ЛС ЛСР-02-01-01 Поз.: 316</t>
  </si>
  <si>
    <t>849</t>
  </si>
  <si>
    <t>ЛС ЛСР-02-01-01 Поз.: 317</t>
  </si>
  <si>
    <t>850</t>
  </si>
  <si>
    <t>ЛС ЛСР-02-01-01 Поз.: 318</t>
  </si>
  <si>
    <t>851</t>
  </si>
  <si>
    <t>ЛС ЛСР-02-01-01 Поз.: 319</t>
  </si>
  <si>
    <t>852</t>
  </si>
  <si>
    <t>ЛС ЛСР-02-01-01 Поз.: 320</t>
  </si>
  <si>
    <t>853</t>
  </si>
  <si>
    <t>ЛС ЛСР-02-01-01 Поз.: 321</t>
  </si>
  <si>
    <t>854</t>
  </si>
  <si>
    <t>ЛС ЛСР-02-01-01 Поз.: 322</t>
  </si>
  <si>
    <t>855</t>
  </si>
  <si>
    <t>ЛС ЛСР-02-01-01 Поз.: 323</t>
  </si>
  <si>
    <t>856</t>
  </si>
  <si>
    <t>ЛС ЛСР-02-01-01 Поз.: 324</t>
  </si>
  <si>
    <t>857</t>
  </si>
  <si>
    <t>ЛС ЛСР-02-01-01 Поз.: 325</t>
  </si>
  <si>
    <t>858</t>
  </si>
  <si>
    <t>ЛС ЛСР-02-01-01 Поз.: 326</t>
  </si>
  <si>
    <t>859</t>
  </si>
  <si>
    <t>ЛС ЛСР-02-01-01 Поз.: 327</t>
  </si>
  <si>
    <t>860</t>
  </si>
  <si>
    <t>ЛС ЛСР-02-01-01 Поз.: 328</t>
  </si>
  <si>
    <t>861</t>
  </si>
  <si>
    <t>ЛС ЛСР-02-01-01 Поз.: 329</t>
  </si>
  <si>
    <t>862</t>
  </si>
  <si>
    <t>ЛС ЛСР-02-01-01 Поз.: 330</t>
  </si>
  <si>
    <t>863</t>
  </si>
  <si>
    <t>ЛС ЛСР-02-01-01 Поз.: 331</t>
  </si>
  <si>
    <t>864</t>
  </si>
  <si>
    <t>ЛС ЛСР-02-01-01 Поз.: 332</t>
  </si>
  <si>
    <t>865</t>
  </si>
  <si>
    <t>ЛС ЛСР-02-01-01 Поз.: 333</t>
  </si>
  <si>
    <t>866</t>
  </si>
  <si>
    <t>ЛС ЛСР-02-01-01 Поз.: 334</t>
  </si>
  <si>
    <t>867</t>
  </si>
  <si>
    <t>ЛС ЛСР-02-01-01 Поз.: 335</t>
  </si>
  <si>
    <t>868</t>
  </si>
  <si>
    <t>ЛС ЛСР-02-01-01 Поз.: 336</t>
  </si>
  <si>
    <t>869</t>
  </si>
  <si>
    <t>ЛС ЛСР-02-01-01 Поз.: 337</t>
  </si>
  <si>
    <t>870</t>
  </si>
  <si>
    <t>ЛС ЛСР-02-01-01 Поз.: 338</t>
  </si>
  <si>
    <t>871</t>
  </si>
  <si>
    <t>ЛС ЛСР-02-01-01 Поз.: 339</t>
  </si>
  <si>
    <t>872</t>
  </si>
  <si>
    <t>ЛС ЛСР-02-01-01 Поз.: 340</t>
  </si>
  <si>
    <t>873</t>
  </si>
  <si>
    <t>ЛС ЛСР-02-01-01 Поз.: 341</t>
  </si>
  <si>
    <t>874</t>
  </si>
  <si>
    <t>ЛС ЛСР-02-01-01 Поз.: 342</t>
  </si>
  <si>
    <t>875</t>
  </si>
  <si>
    <t>ЛС ЛСР-02-01-01 Поз.: 343</t>
  </si>
  <si>
    <t>876</t>
  </si>
  <si>
    <t>ЛС ЛСР-02-01-01 Поз.: 344</t>
  </si>
  <si>
    <t>877</t>
  </si>
  <si>
    <t>ЛС ЛСР-02-01-01 Поз.: 345</t>
  </si>
  <si>
    <t>878</t>
  </si>
  <si>
    <t>ЛС ЛСР-02-01-01 Поз.: 346</t>
  </si>
  <si>
    <t>879</t>
  </si>
  <si>
    <t>ЛС ЛСР-02-01-01 Поз.: 347</t>
  </si>
  <si>
    <t>880</t>
  </si>
  <si>
    <t>ЛС ЛСР-02-01-01 Поз.: 348</t>
  </si>
  <si>
    <t>881</t>
  </si>
  <si>
    <t>ЛС ЛСР-02-01-01 Поз.: 349</t>
  </si>
  <si>
    <t>882</t>
  </si>
  <si>
    <t>ЛС ЛСР-02-01-01 Поз.: 350</t>
  </si>
  <si>
    <t>883</t>
  </si>
  <si>
    <t>ЛС ЛСР-02-01-01 Поз.: 351</t>
  </si>
  <si>
    <t>884</t>
  </si>
  <si>
    <t>ЛС ЛСР-02-01-01 Поз.: 352</t>
  </si>
  <si>
    <t>885</t>
  </si>
  <si>
    <t>ЛС ЛСР-02-01-01 Поз.: 353</t>
  </si>
  <si>
    <t>886</t>
  </si>
  <si>
    <t>ЛС ЛСР-02-01-01 Поз.: 354</t>
  </si>
  <si>
    <t>887</t>
  </si>
  <si>
    <t>ЛС ЛСР-02-01-01 Поз.: 355</t>
  </si>
  <si>
    <t>888</t>
  </si>
  <si>
    <t>ЛС ЛСР-02-01-01 Поз.: 356</t>
  </si>
  <si>
    <t>889</t>
  </si>
  <si>
    <t>ЛС ЛСР-02-01-01 Поз.: 357</t>
  </si>
  <si>
    <t>890</t>
  </si>
  <si>
    <t>ЛС ЛСР-02-01-01 Поз.: 358</t>
  </si>
  <si>
    <t>891</t>
  </si>
  <si>
    <t>ЛС ЛСР-02-01-01 Поз.: 359</t>
  </si>
  <si>
    <t>892</t>
  </si>
  <si>
    <t>ЛС ЛСР-02-01-01 Поз.: 360</t>
  </si>
  <si>
    <t>893</t>
  </si>
  <si>
    <t>ЛС ЛСР-02-01-01 Поз.: 361</t>
  </si>
  <si>
    <t>894</t>
  </si>
  <si>
    <t>ЛС ЛСР-02-01-01 Поз.: 362</t>
  </si>
  <si>
    <t>895</t>
  </si>
  <si>
    <t>ЛС ЛСР-02-01-01 Поз.: 363</t>
  </si>
  <si>
    <t>896</t>
  </si>
  <si>
    <t>ЛС ЛСР-02-01-01 Поз.: 364</t>
  </si>
  <si>
    <t>897</t>
  </si>
  <si>
    <t>ЛС ЛСР-02-01-01 Поз.: 365</t>
  </si>
  <si>
    <t>898</t>
  </si>
  <si>
    <t>ЛС ЛСР-02-01-01 Поз.: 366</t>
  </si>
  <si>
    <t>899</t>
  </si>
  <si>
    <t>ЛС ЛСР-02-01-01 Поз.: 367</t>
  </si>
  <si>
    <t>900</t>
  </si>
  <si>
    <t>ЛС ЛСР-02-01-01 Поз.: 368</t>
  </si>
  <si>
    <t>901</t>
  </si>
  <si>
    <t>ЛС ЛСР-02-01-01 Поз.: 369</t>
  </si>
  <si>
    <t>902</t>
  </si>
  <si>
    <t>ЛС ЛСР-02-01-01 Поз.: 370</t>
  </si>
  <si>
    <t>903</t>
  </si>
  <si>
    <t>ЛС ЛСР-02-01-01 Поз.: 371</t>
  </si>
  <si>
    <t>904</t>
  </si>
  <si>
    <t>ЛС ЛСР-02-01-01 Поз.: 372</t>
  </si>
  <si>
    <t>905</t>
  </si>
  <si>
    <t>ЛС ЛСР-02-01-01 Поз.: 373</t>
  </si>
  <si>
    <t>906</t>
  </si>
  <si>
    <t>ЛС ЛСР-02-01-01 Поз.: 374</t>
  </si>
  <si>
    <t>907</t>
  </si>
  <si>
    <t>ЛС ЛСР-02-01-01 Поз.: 375</t>
  </si>
  <si>
    <t>908</t>
  </si>
  <si>
    <t>ЛС ЛСР-02-01-01 Поз.: 376</t>
  </si>
  <si>
    <t>909</t>
  </si>
  <si>
    <t>ЛС ЛСР-02-01-01 Поз.: 377</t>
  </si>
  <si>
    <t>910</t>
  </si>
  <si>
    <t>ЛС ЛСР-02-01-01 Поз.: 378</t>
  </si>
  <si>
    <t>911</t>
  </si>
  <si>
    <t>ЛС ЛСР-02-01-01 Поз.: 379</t>
  </si>
  <si>
    <t>912</t>
  </si>
  <si>
    <t>ЛС ЛСР-02-01-01 Поз.: 380</t>
  </si>
  <si>
    <t>913</t>
  </si>
  <si>
    <t>ЛС ЛСР-02-01-01 Поз.: 381</t>
  </si>
  <si>
    <t>914</t>
  </si>
  <si>
    <t>ЛС ЛСР-02-01-01 Поз.: 382</t>
  </si>
  <si>
    <t>915</t>
  </si>
  <si>
    <t>ЛС ЛСР-02-01-01 Поз.: 383</t>
  </si>
  <si>
    <t>916</t>
  </si>
  <si>
    <t>ЛС ЛСР-02-01-01 Поз.: 384</t>
  </si>
  <si>
    <t>917</t>
  </si>
  <si>
    <t>ЛС ЛСР-02-01-01 Поз.: 385</t>
  </si>
  <si>
    <t>918</t>
  </si>
  <si>
    <t>ЛС ЛСР-02-01-01 Поз.: 386</t>
  </si>
  <si>
    <t>919</t>
  </si>
  <si>
    <t>ЛС ЛСР-02-01-01 Поз.: 387</t>
  </si>
  <si>
    <t>920</t>
  </si>
  <si>
    <t>ЛС ЛСР-02-01-01 Поз.: 388</t>
  </si>
  <si>
    <t>921</t>
  </si>
  <si>
    <t>ЛС ЛСР-02-01-01 Поз.: 389</t>
  </si>
  <si>
    <t>922</t>
  </si>
  <si>
    <t>ЛС ЛСР-02-01-01 Поз.: 390</t>
  </si>
  <si>
    <t>923</t>
  </si>
  <si>
    <t>ЛС ЛСР-02-01-01 Поз.: 391</t>
  </si>
  <si>
    <t>924</t>
  </si>
  <si>
    <t>ЛС ЛСР-02-01-01 Поз.: 392</t>
  </si>
  <si>
    <t>925</t>
  </si>
  <si>
    <t>ЛС ЛСР-02-01-01 Поз.: 393</t>
  </si>
  <si>
    <t>926</t>
  </si>
  <si>
    <t>ЛС ЛСР-02-01-01 Поз.: 394</t>
  </si>
  <si>
    <t>927</t>
  </si>
  <si>
    <t>ЛС ЛСР-02-01-01 Поз.: 395</t>
  </si>
  <si>
    <t>928</t>
  </si>
  <si>
    <t>ЛС ЛСР-02-01-01 Поз.: 396</t>
  </si>
  <si>
    <t>929</t>
  </si>
  <si>
    <t>ЛС ЛСР-02-01-01 Поз.: 397</t>
  </si>
  <si>
    <t>930</t>
  </si>
  <si>
    <t>ЛС ЛСР-02-01-01 Поз.: 398</t>
  </si>
  <si>
    <t>931</t>
  </si>
  <si>
    <t>ЛС ЛСР-02-01-01 Поз.: 399</t>
  </si>
  <si>
    <t>932</t>
  </si>
  <si>
    <t>ЛС ЛСР-02-01-01 Поз.: 400</t>
  </si>
  <si>
    <t>933</t>
  </si>
  <si>
    <t>ЛС ЛСР-02-01-01 Поз.: 401</t>
  </si>
  <si>
    <t>934</t>
  </si>
  <si>
    <t>ЛС ЛСР-02-01-01 Поз.: 402</t>
  </si>
  <si>
    <t>935</t>
  </si>
  <si>
    <t>ЛС ЛСР-02-01-01 Поз.: 403</t>
  </si>
  <si>
    <t>936</t>
  </si>
  <si>
    <t>ЛС ЛСР-02-01-01 Поз.: 404</t>
  </si>
  <si>
    <t>937</t>
  </si>
  <si>
    <t>ЛС ЛСР-02-01-01 Поз.: 405</t>
  </si>
  <si>
    <t>938</t>
  </si>
  <si>
    <t>ЛС ЛСР-02-01-01 Поз.: 406</t>
  </si>
  <si>
    <t>939</t>
  </si>
  <si>
    <t>ЛС ЛСР-02-01-01 Поз.: 407</t>
  </si>
  <si>
    <t>940</t>
  </si>
  <si>
    <t>ЛС ЛСР-02-01-01 Поз.: 408</t>
  </si>
  <si>
    <t>941</t>
  </si>
  <si>
    <t>ЛС ЛСР-02-01-01 Поз.: 409</t>
  </si>
  <si>
    <t>942</t>
  </si>
  <si>
    <t>ЛС ЛСР-02-01-01 Поз.: 410</t>
  </si>
  <si>
    <t>943</t>
  </si>
  <si>
    <t>ЛС ЛСР-02-01-01 Поз.: 411</t>
  </si>
  <si>
    <t>944</t>
  </si>
  <si>
    <t>ЛС ЛСР-02-01-01 Поз.: 412</t>
  </si>
  <si>
    <t>945</t>
  </si>
  <si>
    <t>ЛС ЛСР-02-01-01 Поз.: 413</t>
  </si>
  <si>
    <t>946</t>
  </si>
  <si>
    <t>ЛС ЛСР-02-01-01 Поз.: 414</t>
  </si>
  <si>
    <t>947</t>
  </si>
  <si>
    <t>ЛС ЛСР-02-01-01 Поз.: 415</t>
  </si>
  <si>
    <t>948</t>
  </si>
  <si>
    <t>ЛС ЛСР-02-01-01 Поз.: 416</t>
  </si>
  <si>
    <t>949</t>
  </si>
  <si>
    <t>ЛС ЛСР-02-01-01 Поз.: 417</t>
  </si>
  <si>
    <t>950</t>
  </si>
  <si>
    <t>ЛС ЛСР-02-01-01 Поз.: 418</t>
  </si>
  <si>
    <t>951</t>
  </si>
  <si>
    <t>ЛС ЛСР-02-01-01 Поз.: 419</t>
  </si>
  <si>
    <t>952</t>
  </si>
  <si>
    <t>ЛС ЛСР-02-01-01 Поз.: 420</t>
  </si>
  <si>
    <t>953</t>
  </si>
  <si>
    <t>ЛС ЛСР-02-01-01 Поз.: 421</t>
  </si>
  <si>
    <t>954</t>
  </si>
  <si>
    <t>ЛС ЛСР-02-01-01 Поз.: 422</t>
  </si>
  <si>
    <t>955</t>
  </si>
  <si>
    <t>ЛС ЛСР-02-01-01 Поз.: 423</t>
  </si>
  <si>
    <t>956</t>
  </si>
  <si>
    <t>ЛС ЛСР-02-01-01 Поз.: 424</t>
  </si>
  <si>
    <t>957</t>
  </si>
  <si>
    <t>ЛС ЛСР-02-01-01 Поз.: 425</t>
  </si>
  <si>
    <t>958</t>
  </si>
  <si>
    <t>ЛС ЛСР-02-01-01 Поз.: 426</t>
  </si>
  <si>
    <t>959</t>
  </si>
  <si>
    <t>ЛС ЛСР-02-01-01 Поз.: 427</t>
  </si>
  <si>
    <t>960</t>
  </si>
  <si>
    <t>ЛС ЛСР-02-01-01 Поз.: 428</t>
  </si>
  <si>
    <t>961</t>
  </si>
  <si>
    <t>ЛС ЛСР-02-01-01 Поз.: 429</t>
  </si>
  <si>
    <t>962</t>
  </si>
  <si>
    <t>ЛС ЛСР-02-01-01 Поз.: 430</t>
  </si>
  <si>
    <t>963</t>
  </si>
  <si>
    <t>ЛС ЛСР-02-01-01 Поз.: 431</t>
  </si>
  <si>
    <t>964</t>
  </si>
  <si>
    <t>ЛС ЛСР-02-01-01 Поз.: 432</t>
  </si>
  <si>
    <t>965</t>
  </si>
  <si>
    <t>ЛС ЛСР-02-01-01 Поз.: 433</t>
  </si>
  <si>
    <t>966</t>
  </si>
  <si>
    <t>ЛС ЛСР-02-01-01 Поз.: 434</t>
  </si>
  <si>
    <t>967</t>
  </si>
  <si>
    <t>ЛС ЛСР-02-01-01 Поз.: 435</t>
  </si>
  <si>
    <t>968</t>
  </si>
  <si>
    <t>ЛС ЛСР-02-01-01 Поз.: 436</t>
  </si>
  <si>
    <t>969</t>
  </si>
  <si>
    <t>ЛС ЛСР-02-01-01 Поз.: 437</t>
  </si>
  <si>
    <t>970</t>
  </si>
  <si>
    <t>ЛС ЛСР-02-01-01 Поз.: 438</t>
  </si>
  <si>
    <t>971</t>
  </si>
  <si>
    <t>ЛС ЛСР-02-01-01 Поз.: 439</t>
  </si>
  <si>
    <t>972</t>
  </si>
  <si>
    <t>ЛС ЛСР-02-01-01 Поз.: 440</t>
  </si>
  <si>
    <t>973</t>
  </si>
  <si>
    <t>ЛС ЛСР-02-01-01 Поз.: 441</t>
  </si>
  <si>
    <t>974</t>
  </si>
  <si>
    <t>ЛС ЛСР-02-01-01 Поз.: 442</t>
  </si>
  <si>
    <t>975</t>
  </si>
  <si>
    <t>ЛС ЛСР-02-01-01 Поз.: 443</t>
  </si>
  <si>
    <t>976</t>
  </si>
  <si>
    <t>ЛС ЛСР-02-01-01 Поз.: 444</t>
  </si>
  <si>
    <t>977</t>
  </si>
  <si>
    <t>ЛС ЛСР-02-01-01 Поз.: 445</t>
  </si>
  <si>
    <t>978</t>
  </si>
  <si>
    <t>ЛС ЛСР-02-01-01 Поз.: 446</t>
  </si>
  <si>
    <t>979</t>
  </si>
  <si>
    <t>ЛС ЛСР-02-01-01 Поз.: 447</t>
  </si>
  <si>
    <t>980</t>
  </si>
  <si>
    <t>ЛС ЛСР-02-01-01 Поз.: 448</t>
  </si>
  <si>
    <t>981</t>
  </si>
  <si>
    <t>ЛС ЛСР-02-01-01 Поз.: 449</t>
  </si>
  <si>
    <t>982</t>
  </si>
  <si>
    <t>ЛС ЛСР-02-01-01 Поз.: 450</t>
  </si>
  <si>
    <t>983</t>
  </si>
  <si>
    <t>ЛС ЛСР-02-01-01 Поз.: 451</t>
  </si>
  <si>
    <t>984</t>
  </si>
  <si>
    <t>ЛС ЛСР-02-01-01 Поз.: 452</t>
  </si>
  <si>
    <t>985</t>
  </si>
  <si>
    <t>ЛС ЛСР-02-01-01 Поз.: 453</t>
  </si>
  <si>
    <t>986</t>
  </si>
  <si>
    <t>ЛС ЛСР-02-01-01 Поз.: 454</t>
  </si>
  <si>
    <t>987</t>
  </si>
  <si>
    <t>ЛС ЛСР-02-01-01 Поз.: 455</t>
  </si>
  <si>
    <t>988</t>
  </si>
  <si>
    <t>ЛС ЛСР-02-01-01 Поз.: 456</t>
  </si>
  <si>
    <t>989</t>
  </si>
  <si>
    <t>ЛС ЛСР-02-01-01 Поз.: 457</t>
  </si>
  <si>
    <t>990</t>
  </si>
  <si>
    <t>ЛС ЛСР-02-01-01 Поз.: 458</t>
  </si>
  <si>
    <t>991</t>
  </si>
  <si>
    <t>ЛС ЛСР-02-01-01 Поз.: 459</t>
  </si>
  <si>
    <t>992</t>
  </si>
  <si>
    <t>ЛС ЛСР-02-01-01 Поз.: 460</t>
  </si>
  <si>
    <t>993</t>
  </si>
  <si>
    <t>ЛС ЛСР-02-01-01 Поз.: 461</t>
  </si>
  <si>
    <t>994</t>
  </si>
  <si>
    <t>ЛС ЛСР-02-01-01 Поз.: 462</t>
  </si>
  <si>
    <t>995</t>
  </si>
  <si>
    <t>ЛС ЛСР-02-01-01 Поз.: 463</t>
  </si>
  <si>
    <t>996</t>
  </si>
  <si>
    <t>ЛС ЛСР-02-01-01 Поз.: 464</t>
  </si>
  <si>
    <t>997</t>
  </si>
  <si>
    <t>ЛС ЛСР-02-01-01 Поз.: 465</t>
  </si>
  <si>
    <t>998</t>
  </si>
  <si>
    <t>ЛС ЛСР-02-01-01 Поз.: 466</t>
  </si>
  <si>
    <t>999</t>
  </si>
  <si>
    <t>ЛС ЛСР-02-01-01 Поз.: 467</t>
  </si>
  <si>
    <t>1000</t>
  </si>
  <si>
    <t>ЛС ЛСР-02-01-01 Поз.: 468</t>
  </si>
  <si>
    <t>1001</t>
  </si>
  <si>
    <t>ЛС ЛСР-02-01-01 Поз.: 469</t>
  </si>
  <si>
    <t>1002</t>
  </si>
  <si>
    <t>ЛС ЛСР-02-01-01 Поз.: 470</t>
  </si>
  <si>
    <t>1003</t>
  </si>
  <si>
    <t>ЛС ЛСР-02-01-01 Поз.: 471</t>
  </si>
  <si>
    <t>1004</t>
  </si>
  <si>
    <t>ЛС ЛСР-02-01-01 Поз.: 472</t>
  </si>
  <si>
    <t>1005</t>
  </si>
  <si>
    <t>ЛС ЛСР-02-01-01 Поз.: 473</t>
  </si>
  <si>
    <t>1006</t>
  </si>
  <si>
    <t>ЛС ЛСР-02-01-01 Поз.: 474</t>
  </si>
  <si>
    <t>1007</t>
  </si>
  <si>
    <t>ЛС ЛСР-02-01-01 Поз.: 475</t>
  </si>
  <si>
    <t>1008</t>
  </si>
  <si>
    <t>ЛС ЛСР-02-01-01 Поз.: 476</t>
  </si>
  <si>
    <t>1009</t>
  </si>
  <si>
    <t>ЛС ЛСР-02-01-01 Поз.: 477</t>
  </si>
  <si>
    <t>1010</t>
  </si>
  <si>
    <t>ЛС ЛСР-02-01-01 Поз.: 478</t>
  </si>
  <si>
    <t>1011</t>
  </si>
  <si>
    <t>ЛС ЛСР-02-01-01 Поз.: 479</t>
  </si>
  <si>
    <t>1012</t>
  </si>
  <si>
    <t>ЛС ЛСР-02-01-01 Поз.: 480</t>
  </si>
  <si>
    <t>1013</t>
  </si>
  <si>
    <t>ЛС ЛСР-02-01-01 Поз.: 481</t>
  </si>
  <si>
    <t>1014</t>
  </si>
  <si>
    <t>ЛС ЛСР-02-01-01 Поз.: 482</t>
  </si>
  <si>
    <t>1015</t>
  </si>
  <si>
    <t>ЛС ЛСР-02-01-01 Поз.: 483</t>
  </si>
  <si>
    <t>1016</t>
  </si>
  <si>
    <t>ЛС ЛСР-02-01-01 Поз.: 484</t>
  </si>
  <si>
    <t>1017</t>
  </si>
  <si>
    <t>ЛС ЛСР-02-01-01 Поз.: 485</t>
  </si>
  <si>
    <t>1018</t>
  </si>
  <si>
    <t>ЛС ЛСР-02-01-01 Поз.: 486</t>
  </si>
  <si>
    <t>1019</t>
  </si>
  <si>
    <t>ЛС ЛСР-02-01-01 Поз.: 487</t>
  </si>
  <si>
    <t>1020</t>
  </si>
  <si>
    <t>ЛС ЛСР-02-01-01 Поз.: 488</t>
  </si>
  <si>
    <t>Лестница-стремянка металлическая, марка НТС 62-91-111а, ширина 600 мм, шаг ступеней 300 мм, высота от 1 до 6 м  (прим., С-1, С-2, С-3, С-5, С-6)</t>
  </si>
  <si>
    <t>1021</t>
  </si>
  <si>
    <t>ЛС ЛСР-02-01-01 Поз.: 489</t>
  </si>
  <si>
    <t>1022</t>
  </si>
  <si>
    <t>ЛС ЛСР-02-01-01 Поз.: 490</t>
  </si>
  <si>
    <t>1023</t>
  </si>
  <si>
    <t>ЛС ЛСР-02-01-01 Поз.: 491</t>
  </si>
  <si>
    <t>1024</t>
  </si>
  <si>
    <t>ЛС ЛСР-02-01-01 Поз.: 492</t>
  </si>
  <si>
    <t>1025</t>
  </si>
  <si>
    <t>ЛС ЛСР-02-01-01 Поз.: 493</t>
  </si>
  <si>
    <t>1026</t>
  </si>
  <si>
    <t>ЛС ЛСР-02-01-01 Поз.: 494</t>
  </si>
  <si>
    <t>1027</t>
  </si>
  <si>
    <t>ЛС ЛСР-02-01-01 Поз.: 495</t>
  </si>
  <si>
    <t>1028</t>
  </si>
  <si>
    <t>ЛС ЛСР-02-01-01 Поз.: 496</t>
  </si>
  <si>
    <t>1029</t>
  </si>
  <si>
    <t>ЛС ЛСР-02-01-01 Поз.: 497</t>
  </si>
  <si>
    <t>1030</t>
  </si>
  <si>
    <t>ЛС ЛСР-02-01-01 Поз.: 498</t>
  </si>
  <si>
    <t>1031</t>
  </si>
  <si>
    <t>ЛС ЛСР-02-01-01 Поз.: 499</t>
  </si>
  <si>
    <t>1032</t>
  </si>
  <si>
    <t>ЛС ЛСР-02-01-01 Поз.: 500</t>
  </si>
  <si>
    <t>1033</t>
  </si>
  <si>
    <t>ЛС ЛСР-02-01-01 Поз.: 501</t>
  </si>
  <si>
    <t>1034</t>
  </si>
  <si>
    <t>ЛС ЛСР-02-01-01 Поз.: 502</t>
  </si>
  <si>
    <t>1035</t>
  </si>
  <si>
    <t>ЛС ЛСР-02-01-01 Поз.: 503</t>
  </si>
  <si>
    <t>1036</t>
  </si>
  <si>
    <t>ЛС ЛСР-02-01-01 Поз.: 504</t>
  </si>
  <si>
    <t>1037</t>
  </si>
  <si>
    <t>ЛС ЛСР-02-01-01 Поз.: 505</t>
  </si>
  <si>
    <t>1038</t>
  </si>
  <si>
    <t>ЛС ЛСР-02-01-01 Поз.: 506</t>
  </si>
  <si>
    <t>Тройник полиэтиленовый переходной, удлиненный, неравнопроходной, SDR11, диаметр 160х110х160 мм</t>
  </si>
  <si>
    <t>1039</t>
  </si>
  <si>
    <t>ЛС ЛСР-02-01-01 Поз.: 507</t>
  </si>
  <si>
    <t>1040</t>
  </si>
  <si>
    <t>ЛС ЛСР-02-01-01 Поз.: 508</t>
  </si>
  <si>
    <t>ЛС ЛСР-02-01-01 Поз.: 509</t>
  </si>
  <si>
    <t>ЛС ЛСР-02-01-01 Поз.: 510</t>
  </si>
  <si>
    <t>Щебень из плотных горных пород для строительных работ М 400, фракция 10-20 мм</t>
  </si>
  <si>
    <t>ЛС ЛСР-02-01-01 Поз.: 511</t>
  </si>
  <si>
    <t>ЛС ЛСР-02-01-01 Поз.: 512</t>
  </si>
  <si>
    <t>ЛС ЛСР-02-01-01 Поз.: 513</t>
  </si>
  <si>
    <t>ЛС ЛСР-02-01-01 Поз.: 514</t>
  </si>
  <si>
    <t>Смеси бетонные тяжелого бетона (БСТ), класс В20 (М250)</t>
  </si>
  <si>
    <t>ЛС ЛСР-02-01-01 Поз.: 515</t>
  </si>
  <si>
    <t>Поправка на марку бетона (БСТ), класс В20 (М250) F150 W6 - 2,5%</t>
  </si>
  <si>
    <t>ЛС ЛСР-02-01-01 Поз.: 516</t>
  </si>
  <si>
    <t>Сталь арматурная рифленая свариваемая, класс A500C, диаметр 14 мм</t>
  </si>
  <si>
    <t>ЛС ЛСР-02-01-01 Поз.: 517</t>
  </si>
  <si>
    <t>ЛС ЛСР-02-01-01 Поз.: 518</t>
  </si>
  <si>
    <t>Доска обрезная хвойных пород, естественной влажности, длина 2-6,5 м, ширина 100-250 мм, толщина 44-50 мм, сорт III</t>
  </si>
  <si>
    <t>ЛС ЛСР-02-01-01 Поз.: 519</t>
  </si>
  <si>
    <t>ЛС ЛСР-02-01-01 Поз.: 520</t>
  </si>
  <si>
    <t>Песок природный для строительных работ I класс, средний</t>
  </si>
  <si>
    <t>ЛС ЛСР-02-01-01 Поз.: 521</t>
  </si>
  <si>
    <t>Портландцемент общестроительного назначения бездобавочный М400 Д0 (ЦЕМ I 32,5Н)</t>
  </si>
  <si>
    <t>ЛС ЛСР-02-01-01 Поз.: 522</t>
  </si>
  <si>
    <t>ЛС ЛСР-02-01-01 Поз.: 523</t>
  </si>
  <si>
    <t>ЛС ЛСР-02-01-01 Поз.: 524</t>
  </si>
  <si>
    <t>ЛС ЛСР-02-01-01 Поз.: 525</t>
  </si>
  <si>
    <t>ЛС ЛСР-02-01-01 Поз.: 526</t>
  </si>
  <si>
    <t>Металлоконструкции зданий и сооружений с преобладанием гнутых профилей и круглых труб</t>
  </si>
  <si>
    <t>ЛС ЛСР-02-01-01 Поз.: 527</t>
  </si>
  <si>
    <t>ЛС ЛСР-02-01-01 Поз.: 528</t>
  </si>
  <si>
    <t>Трубы стальные электросварные прямошовные и спиральношовные, класс прочности К38, наружный диаметр 630 мм, толщина стенки 7 мм</t>
  </si>
  <si>
    <t>ЛС ЛСР-02-01-01 Поз.: 529</t>
  </si>
  <si>
    <t>ЛС ЛСР-02-01-01 Поз.: 530</t>
  </si>
  <si>
    <t>Уголок стальной горячекатаный равнополочный, марки стали Ст3сп, Ст3пс, ширина полок 63-100 мм, толщина полки 4-16 мм</t>
  </si>
  <si>
    <t>ЛС ЛСР-02-01-01 Поз.: 531</t>
  </si>
  <si>
    <t>ЛС ЛСР-02-01-01 Поз.: 532</t>
  </si>
  <si>
    <t>Раствор готовый кладочный, цементный, М150</t>
  </si>
  <si>
    <t>ЛС ЛСР-02-01-01 Поз.: 533</t>
  </si>
  <si>
    <t>Конструкции стальные индивидуального изготовления из сортового проката</t>
  </si>
  <si>
    <t>ЛС ЛСР-02-01-01 Поз.: 534</t>
  </si>
  <si>
    <t>ЛС ЛСР-02-01-01 Поз.: 535</t>
  </si>
  <si>
    <t>ЛС ЛСР-02-01-01 Поз.: 536</t>
  </si>
  <si>
    <t>ЛС ЛСР-02-01-01 Поз.: 537</t>
  </si>
  <si>
    <t>Сталь арматурная рифленая свариваемая, класс A500C, диаметр 12 мм</t>
  </si>
  <si>
    <t>ЛС ЛСР-02-01-01 Поз.: 538</t>
  </si>
  <si>
    <t>ЛС ЛСР-02-01-01 Поз.: 539</t>
  </si>
  <si>
    <t>ЛС ЛСР-02-01-01 Поз.: 540</t>
  </si>
  <si>
    <t>ЛС ЛСР-02-01-01 Поз.: 541</t>
  </si>
  <si>
    <t>ЛС ЛСР-02-01-01 Поз.: 542</t>
  </si>
  <si>
    <t>ЛС ЛСР-02-01-01 Поз.: 543</t>
  </si>
  <si>
    <t>ЛС ЛСР-02-01-01 Поз.: 544</t>
  </si>
  <si>
    <t>ЛС ЛСР-02-01-01 Поз.: 545</t>
  </si>
  <si>
    <t>ЛС ЛСР-02-01-01 Поз.: 546</t>
  </si>
  <si>
    <t>ЛС ЛСР-02-01-01 Поз.: 547</t>
  </si>
  <si>
    <t>Поправка на марку бетона (БСТ), класс В15 (М200) F100 W6 - 3,5%</t>
  </si>
  <si>
    <t>ЛС ЛСР-02-01-01 Поз.: 548</t>
  </si>
  <si>
    <t>ЛС ЛСР-02-01-01 Поз.: 549</t>
  </si>
  <si>
    <t>Детали закладные и накладные изготовленные без применения сварки, гнутья, сверления (пробивки) отверстий, поставляемые отдельно</t>
  </si>
  <si>
    <t>ЛС ЛСР-02-01-01 Поз.: 550</t>
  </si>
  <si>
    <t>ЛС ЛСР-02-01-01 Поз.: 551</t>
  </si>
  <si>
    <t>ЛС ЛСР-02-01-01 Поз.: 552</t>
  </si>
  <si>
    <t>ЛС ЛСР-02-01-01 Поз.: 553</t>
  </si>
  <si>
    <t>ЛС ЛСР-02-01-01 Поз.: 554</t>
  </si>
  <si>
    <t>ЛС ЛСР-02-01-01 Поз.: 555</t>
  </si>
  <si>
    <t>Поправка на марку бетона (БСТ), класс В15 (М200) F100 W4 - 2%</t>
  </si>
  <si>
    <t>ЛС ЛСР-02-01-01 Поз.: 556</t>
  </si>
  <si>
    <t>Доска обрезная хвойных пород, естественной влажности, длина 2-6,5 м, ширина 100-250 мм, толщина 25 мм, сорт III</t>
  </si>
  <si>
    <t>ЛС ЛСР-02-01-01 Поз.: 557</t>
  </si>
  <si>
    <t>ЛС ЛСР-02-01-01 Поз.: 558</t>
  </si>
  <si>
    <t>ЛС ЛСР-02-01-01 Поз.: 559</t>
  </si>
  <si>
    <t>ЛС ЛСР-02-01-01 Поз.: 560</t>
  </si>
  <si>
    <t>ЛС ЛСР-02-01-01 Поз.: 561</t>
  </si>
  <si>
    <t>ЛС ЛСР-02-01-01 Поз.: 562</t>
  </si>
  <si>
    <t>ЛС ЛСР-02-01-01 Поз.: 563</t>
  </si>
  <si>
    <t>ЛС ЛСР-02-01-01 Поз.: 564</t>
  </si>
  <si>
    <t>ЛС ЛСР-02-01-01 Поз.: 565</t>
  </si>
  <si>
    <t>Седелка крановая полиэтиленовая электросварная, стандартное размерное отношение SDR11, номинальный наружный диаметр 160х32 мм</t>
  </si>
  <si>
    <t>ЛС ЛСР-02-01-01 Поз.: 566</t>
  </si>
  <si>
    <t>ЛС ЛСР-02-01-01 Поз.: 567</t>
  </si>
  <si>
    <t>ЛС ЛСР-02-01-01 Поз.: 568</t>
  </si>
  <si>
    <t>ЛС ЛСР-02-01-01 Поз.: 569</t>
  </si>
  <si>
    <t>Трубы напорные полиэтиленовые, кроме газопроводных ПЭ100, для транспортировки воды, стандартное размерное отношение SDR17, номинальный наружный диаметр 32 мм, толщина стенки 2,0 мм</t>
  </si>
  <si>
    <t>ЛС ЛСР-02-01-01 Поз.: 570</t>
  </si>
  <si>
    <t>Шаровый кран цанга-вн. резьба для ПЭ труб DN25 PN16</t>
  </si>
  <si>
    <t>ЛС ЛСР-02-01-01 Поз.: 571</t>
  </si>
  <si>
    <t>Обратный клапан цанга-наруж. резьба для ПЭ труб DN25 PN16</t>
  </si>
  <si>
    <t>ЛС ЛСР-02-01-01 Поз.: 572</t>
  </si>
  <si>
    <t>Отвод 90° полиэтиленовый удлиненный, номинальный внутренний диаметр 32 мм</t>
  </si>
  <si>
    <t>ЛС ЛСР-02-01-01 Поз.: 573</t>
  </si>
  <si>
    <t>Тройник литой полиэтиленовый, электросварной для систем газо- и водоснабжения, диаметр 32 мм</t>
  </si>
  <si>
    <t>ЛС ЛСР-02-01-01 Поз.: 574</t>
  </si>
  <si>
    <t>ЛС ЛСР-02-01-01 Поз.: 575</t>
  </si>
  <si>
    <t>Седло фланцевое Ду 1200  фланец Ду 150</t>
  </si>
  <si>
    <t>ЛС ЛСР-02-01-01 Поз.: 576</t>
  </si>
  <si>
    <t>ЛС ЛСР-02-01-01 Поз.: 577</t>
  </si>
  <si>
    <t>ЛС ЛСР-02-01-01 Поз.: 578</t>
  </si>
  <si>
    <t>ЛС ЛСР-02-01-01 Поз.: 579</t>
  </si>
  <si>
    <t>ЛС ЛСР-02-01-01 Поз.: 580</t>
  </si>
  <si>
    <t>Геополотно нетканое полипропиленовое, иглопробивное, термоскрепленное, поверхностная плотность 150 г/м2</t>
  </si>
  <si>
    <t>ЛС ЛСР-02-01-01 Поз.: 581</t>
  </si>
  <si>
    <t>ЛС ЛСР-02-01-01 Поз.: 582</t>
  </si>
  <si>
    <t>Песок из отсевов дробления для строительных работ I класс, М 600, мелкий</t>
  </si>
  <si>
    <t>ЛС ЛСР-02-01-01 Поз.: 583</t>
  </si>
  <si>
    <t>ЛС ЛСР-02-01-01 Поз.: 584</t>
  </si>
  <si>
    <t>ЛС ЛСР-02-01-01 Поз.: 585</t>
  </si>
  <si>
    <t>ЛС ЛСР-02-01-01 Поз.: 586</t>
  </si>
  <si>
    <t>ЛС ЛСР-02-01-01 Поз.: 587</t>
  </si>
  <si>
    <t>ЛС ЛСР-02-01-01 Поз.: 588</t>
  </si>
  <si>
    <t>Битум нефтяной дорожный БНД 60/90</t>
  </si>
  <si>
    <t>ЛС ЛСР-02-01-01 Поз.: 589</t>
  </si>
  <si>
    <t>Смеси асфальтобетонные пористые крупнозернистые, марка II</t>
  </si>
  <si>
    <t>ЛС ЛСР-02-01-01 Поз.: 590</t>
  </si>
  <si>
    <t>ЛС ЛСР-02-01-01 Поз.: 591</t>
  </si>
  <si>
    <t>ЛС ЛСР-02-01-01 Поз.: 592</t>
  </si>
  <si>
    <t>ЛС ЛСР-02-01-01 Поз.: 593</t>
  </si>
  <si>
    <t>ЛС ЛСР-02-01-01 Поз.: 594</t>
  </si>
  <si>
    <t>Смеси асфальтобетонные плотные мелкозернистые, тип Б, марка II</t>
  </si>
  <si>
    <t>ЛС ЛСР-02-01-01 Поз.: 595</t>
  </si>
  <si>
    <t>ЛС ЛСР-02-01-01 Поз.: 596</t>
  </si>
  <si>
    <t>ЛС ЛСР-02-01-01 Поз.: 597</t>
  </si>
  <si>
    <t>ЛС ЛСР-02-01-01 Поз.: 598</t>
  </si>
  <si>
    <t>ЛС ЛСР-02-01-01 Поз.: 599</t>
  </si>
  <si>
    <t>ЛС ЛСР-02-02-01 Поз.: 18</t>
  </si>
  <si>
    <t>ЛС ЛСР-02-02-01 Поз.: 19</t>
  </si>
  <si>
    <t>Щебень из плотных горных пород для строительных работ М 800, фракция 10-20 мм</t>
  </si>
  <si>
    <t>ЛС ЛСР-02-02-01 Поз.: 20</t>
  </si>
  <si>
    <t>ЛС ЛСР-02-02-01 Поз.: 21</t>
  </si>
  <si>
    <t>ЛС ЛСР-02-02-01 Поз.: 23</t>
  </si>
  <si>
    <t>ЛС ЛСР-02-02-01 Поз.: 24</t>
  </si>
  <si>
    <t>ЛС ЛСР-02-02-01 Поз.: 25</t>
  </si>
  <si>
    <t>Сталь арматурная рифленая свариваемая, класс A500C, диаметр 16 мм</t>
  </si>
  <si>
    <t>ЛС ЛСР-02-02-01 Поз.: 26</t>
  </si>
  <si>
    <t>ЛС ЛСР-02-02-01 Поз.: 27</t>
  </si>
  <si>
    <t>Фиксаторы защитного слоя арматуры пластиковые, форма звездочка, толщина защитного слоя бетона 25 мм</t>
  </si>
  <si>
    <t>ЛС ЛСР-02-02-01 Поз.: 28</t>
  </si>
  <si>
    <t>ЛС ЛСР-02-02-01 Поз.: 29</t>
  </si>
  <si>
    <t>Трубы стальные электросварные прямошовные из стали марок Ст2, 10, наружный диаметр 325 мм, толщина стенки 4,5 мм</t>
  </si>
  <si>
    <t>ЛС ЛСР-02-02-01 Поз.: 30</t>
  </si>
  <si>
    <t>ЛС ЛСР-02-02-01 Поз.: 31</t>
  </si>
  <si>
    <t>ЛС ЛСР-02-02-01 Поз.: 32</t>
  </si>
  <si>
    <t>ЛС ЛСР-02-02-01 Поз.: 35</t>
  </si>
  <si>
    <t>ЛС ЛСР-02-02-01 Поз.: 36</t>
  </si>
  <si>
    <t>ЛС ЛСР-02-02-01 Поз.: 37</t>
  </si>
  <si>
    <t>ЛС ЛСР-02-02-01 Поз.: 38</t>
  </si>
  <si>
    <t>ЛС ЛСР-02-02-01 Поз.: 41</t>
  </si>
  <si>
    <t>ЛС ЛСР-02-02-01 Поз.: 42</t>
  </si>
  <si>
    <t>ЛС ЛСР-02-02-01 Поз.: 45</t>
  </si>
  <si>
    <t>ЛС ЛСР-02-02-01 Поз.: 46</t>
  </si>
  <si>
    <t>Гравий керамзитовый М 250, фракция 5-10 мм</t>
  </si>
  <si>
    <t>ЛС ЛСР-02-02-01 Поз.: 48</t>
  </si>
  <si>
    <t>Плиты теплоизоляционные из экструзионного пенополистирола, показатели пожарной опасности Г4, В2, Д3, Т2, плотность 20-35 кг/м3, теплопроводность при +25 °C не более 0,029 Вт/(м*К), прочность на сжатие при 10% деформации не менее 0,3 МПа, прочность при изгибе не менее 0,25 МПа, толщина 50 мм (Технониколь XPS CARBON PROF 300)</t>
  </si>
  <si>
    <t>Раствор готовый кладочный, цементный, М200</t>
  </si>
  <si>
    <t>ЛС ЛСР-02-02-01 Поз.: 51</t>
  </si>
  <si>
    <t>ЛС ЛСР-02-02-01 Поз.: 52</t>
  </si>
  <si>
    <t>ЛС ЛСР-02-02-01 Поз.: 54</t>
  </si>
  <si>
    <t>Праймер битумный для подготовки (огрунтовки) изолируемых поверхностей перед укладкой наплавляемых битумных и битумно-полимерных материалов</t>
  </si>
  <si>
    <t>ЛС ЛСР-02-02-01 Поз.: 56</t>
  </si>
  <si>
    <t>Материал рулонный битумно-полимерный кровельный и гидроизоляционный СБС-модифицированный ЭКП с антикорневыми добавками, наплавляемый, основа полиэстер, продольная/поперечная нагрузка на разрыв не менее 800/600 Н, гибкость не выше -25 °C, теплостойкость не ниже 100 °C, масса 5,2-5,35 кг/м2, толщина 4,2 мм</t>
  </si>
  <si>
    <t>ЛС ЛСР-02-02-01 Поз.: 57</t>
  </si>
  <si>
    <t>Материал рулонный битумно-полимерный кровельный и гидроизоляционный СБС-модифицированный ЭПП с антикорневыми добавками, наплавляемый, основа полиэстер, продольная/поперечная нагрузка на разрыв не менее 800/600 Н, гибкость не выше -25 °C, теплостойкость не ниже 100 °C, масса 5,0 кг/м2, толщина 4 мм</t>
  </si>
  <si>
    <t>ЛС ЛСР-02-02-01 Поз.: 58</t>
  </si>
  <si>
    <t>ЛС ЛСР-02-02-01 Поз.: 59</t>
  </si>
  <si>
    <t>ЛС ЛСР-02-02-01 Поз.: 60</t>
  </si>
  <si>
    <t>ЛС ЛСР-02-02-01 Поз.: 61</t>
  </si>
  <si>
    <t>Щебень из плотных горных пород для строительных работ М 600, фракция 10-20 мм</t>
  </si>
  <si>
    <t>ЛС ЛСР-02-02-01 Поз.: 62</t>
  </si>
  <si>
    <t>ЛС ЛСР-02-02-01 Поз.: 63</t>
  </si>
  <si>
    <t>Рубероид подкладочный с пылевидной посыпкой РПП-300а</t>
  </si>
  <si>
    <t>ЛС ЛСР-02-02-01 Поз.: 64</t>
  </si>
  <si>
    <t>ЛС ЛСР-02-02-01 Поз.: 65</t>
  </si>
  <si>
    <t>ЛС ЛСР-02-02-01 Поз.: 66</t>
  </si>
  <si>
    <t>Поправка на марку бетона (БСТ), класс В15 (М200) F150 W6 - 3,5%</t>
  </si>
  <si>
    <t>ЛС ЛСР-02-02-01 Поз.: 67</t>
  </si>
  <si>
    <t>ЛС ЛСР-02-02-01 Поз.: 68</t>
  </si>
  <si>
    <t>Болты стальные оцинкованные с шестигранной головкой, в комплекте с шестигранной гайкой и плоской круглой шайбой, диаметр резьбы М16 (М18), длина болта 25-200 мм</t>
  </si>
  <si>
    <t>ЛС ЛСР-02-02-01 Поз.: 69</t>
  </si>
  <si>
    <t>ЛС ЛСР-02-02-01 Поз.: 70</t>
  </si>
  <si>
    <t>ЛС ЛСР-02-02-01 Поз.: 71</t>
  </si>
  <si>
    <t>ЛС ЛСР-02-02-01 Поз.: 72</t>
  </si>
  <si>
    <t>ЛС ЛСР-02-02-01 Поз.: 73</t>
  </si>
  <si>
    <t>Конструкции металлические каркасов, основных несущих зданий производственного и непроизводственного назначения</t>
  </si>
  <si>
    <t>ЛС ЛСР-02-02-01 Поз.: 74</t>
  </si>
  <si>
    <t>Болты анкерные</t>
  </si>
  <si>
    <t>ЛС ЛСР-02-02-01 Поз.: 75</t>
  </si>
  <si>
    <t>ЛС ЛСР-02-02-01 Поз.: 76</t>
  </si>
  <si>
    <t>Замок накладной Гардиан 20.07</t>
  </si>
  <si>
    <t>ЛС ЛСР-02-02-01 Поз.: 77</t>
  </si>
  <si>
    <t>ЛС ЛСР-02-02-01 Поз.: 78</t>
  </si>
  <si>
    <t>ЛС ЛСР-02-02-01 Поз.: 79</t>
  </si>
  <si>
    <t>ЛС ЛСР-02-02-01 Поз.: 80</t>
  </si>
  <si>
    <t>ЛС ЛСР-02-02-01 Поз.: 81</t>
  </si>
  <si>
    <t>ЛС ЛСР-02-02-01 Поз.: 82</t>
  </si>
  <si>
    <t>ЛС ЛСР-02-02-01 Поз.: 83</t>
  </si>
  <si>
    <t>Блок оконный из ПВХ-профиля, одностворчатый, с однокамерным стеклопакетом толщиной 24 мм, с поворотно-откидной створкой, площадь 1,01 до 1,5 м2</t>
  </si>
  <si>
    <t>ЛС ЛСР-02-02-01 Поз.: 84</t>
  </si>
  <si>
    <t>ЛС ЛСР-02-02-01 Поз.: 85</t>
  </si>
  <si>
    <t>ЛС ЛСР-02-02-01 Поз.: 86</t>
  </si>
  <si>
    <t>ЛС ЛСР-02-02-01 Поз.: 87</t>
  </si>
  <si>
    <t>ЛС ЛСР-02-02-01 Поз.: 88</t>
  </si>
  <si>
    <t>ЛС ЛСР-02-02-01 Поз.: 89</t>
  </si>
  <si>
    <t>ЛС ЛСР-02-02-01 Поз.: 90</t>
  </si>
  <si>
    <t>Краска сухая строительная на основе гашеной извести с содержанием пигментов и полимерных добавок для внутренних работ, расход 0,1-0,3 кг/м2</t>
  </si>
  <si>
    <t>ЛС ЛСР-02-02-01 Поз.: 91</t>
  </si>
  <si>
    <t>ЛС ЛСР-02-02-01 Поз.: 92</t>
  </si>
  <si>
    <t>Дюбель-гвоздь кровельный полимерный тарельчатого типа с металлическим гвоздем и заглушкой, диаметр фланца 50 мм, диаметр 10 мм, длина 100 мм</t>
  </si>
  <si>
    <t>ЛС ЛСР-02-02-01 Поз.: 93</t>
  </si>
  <si>
    <t>ЛС ЛСР-02-02-01 Поз.: 94</t>
  </si>
  <si>
    <t>Плиты теплоизоляционные из экструзионного пенополистирола, показатели пожарной опасности Г4, В2, Д3, Т2, плотность 18-35 кг/м3, теплопроводность при +25 °C не более 0,032 Вт/(м*К), прочность на сжатие при 10% деформации не менее 0,2 МПа, прочность при изгибе не менее 0,2 МПа, толщина 50 мм (Технониколь CARBON ЭКО)</t>
  </si>
  <si>
    <t>ЛС ЛСР-02-02-01 Поз.: 95</t>
  </si>
  <si>
    <t>ЛС ЛСР-02-02-01 Поз.: 96</t>
  </si>
  <si>
    <t>ЛС ЛСР-02-02-01 Поз.: 97</t>
  </si>
  <si>
    <t>Сетка из стекловолокна армирующая фасадная, размеры ячейки 4х4 мм, поверхностная плотность 160 г/м2</t>
  </si>
  <si>
    <t>ЛС ЛСР-02-02-01 Поз.: 98</t>
  </si>
  <si>
    <t>ЛС ЛСР-02-02-01 Поз.: 99</t>
  </si>
  <si>
    <t>ЛС ЛСР-02-02-01 Поз.: 100</t>
  </si>
  <si>
    <t>ЛС ЛСР-02-02-01 Поз.: 101</t>
  </si>
  <si>
    <t>ЛС ЛСР-02-02-01 Поз.: 102</t>
  </si>
  <si>
    <t>ЛС ЛСР-02-02-01 Поз.: 103</t>
  </si>
  <si>
    <t>ЛС ЛСР-02-02-01 Поз.: 104</t>
  </si>
  <si>
    <t>ЛС ЛСР-02-02-01 Поз.: 105</t>
  </si>
  <si>
    <t>ЛС ЛСР-02-02-01 Поз.: 106</t>
  </si>
  <si>
    <t>ЛС ЛСР-02-02-01 Поз.: 107</t>
  </si>
  <si>
    <t>ЛС ЛСР-02-02-01 Поз.: 108</t>
  </si>
  <si>
    <t>Двутавры с параллельными гранями полок, марки стали Ст3сп, Ст3пс, № 20К-40К</t>
  </si>
  <si>
    <t>ЛС ЛСР-02-02-01 Поз.: 109</t>
  </si>
  <si>
    <t>ЛС ЛСР-02-02-01 Поз.: 110</t>
  </si>
  <si>
    <t>Рычажная таль гузоподъемностью 0,5т</t>
  </si>
  <si>
    <t>ЛС ЛСР-02-02-02 Поз.: 1</t>
  </si>
  <si>
    <t>ЛС ЛСР-02-02-02 Поз.: 2</t>
  </si>
  <si>
    <t>Прибор приемно-контрольный охранно-пожарный со встроенным
коммуникатором GSM Гранит 3А GSM</t>
  </si>
  <si>
    <t>ЛС ЛСР-02-02-02 Поз.: 3</t>
  </si>
  <si>
    <t>ЛС ЛСР-02-02-02 Поз.: 4</t>
  </si>
  <si>
    <t>Извещатель пожарный дымовой оптико-электронный "Данко" ИП212-63</t>
  </si>
  <si>
    <t>ЛС ЛСР-02-02-02 Поз.: 5</t>
  </si>
  <si>
    <t>ЛС ЛСР-02-02-02 Поз.: 6</t>
  </si>
  <si>
    <t>Ручной пожарный извещатель ИП535-8-А</t>
  </si>
  <si>
    <t>ЛС ЛСР-02-02-02 Поз.: 7</t>
  </si>
  <si>
    <t>Оповещатель охранно-пожарный комбинированный свето-звуковой Призма-201</t>
  </si>
  <si>
    <t>ЛС ЛСР-02-02-02 Поз.: 8</t>
  </si>
  <si>
    <t>Считыватель Touch Memory</t>
  </si>
  <si>
    <t>ЛС ЛСР-02-02-02 Поз.: 9</t>
  </si>
  <si>
    <t>Козырек 120х120 243124</t>
  </si>
  <si>
    <t>ЛС ЛСР-02-02-02 Поз.: 10</t>
  </si>
  <si>
    <t>ЛС ЛСР-02-02-02 Поз.: 11</t>
  </si>
  <si>
    <t>Оповещатель охранно-пожарный световой "Выход" Восход-Р</t>
  </si>
  <si>
    <t>ЛС ЛСР-02-02-02 Поз.: 12</t>
  </si>
  <si>
    <t>Оповещатель охранно-пожарный звуковой Восход-Р-024</t>
  </si>
  <si>
    <t>Аккумуляторная батарея 7 Ач</t>
  </si>
  <si>
    <t>ЛС ЛСР-02-02-02 Поз.: 16</t>
  </si>
  <si>
    <t>Извещатель охранный объемный ОПТИМИСТ-Р</t>
  </si>
  <si>
    <t>ЛС ЛСР-02-02-02 Поз.: 18</t>
  </si>
  <si>
    <t>ЛС ЛСР-02-02-02 Поз.: 19</t>
  </si>
  <si>
    <t>Извещатель магнитоконтактный ИО102-32 «Полюс-2»</t>
  </si>
  <si>
    <t>ЛС ЛСР-02-02-02 Поз.: 20</t>
  </si>
  <si>
    <t>ЛС ЛСР-02-02-02 Поз.: 21</t>
  </si>
  <si>
    <t>Трубы гибкие гофрированные, легкие, из самозатухающего ПВХ, с протяжкой, номинальный диаметр 20 мм</t>
  </si>
  <si>
    <t>ЛС ЛСР-02-02-02 Поз.: 22</t>
  </si>
  <si>
    <t>ЛС ЛСР-02-02-02 Поз.: 23</t>
  </si>
  <si>
    <t>Кабель КПСЭнг(А)-LS 1х2х0,5</t>
  </si>
  <si>
    <t>ЛС ЛСР-02-02-02 Поз.: 24</t>
  </si>
  <si>
    <t>Кабель пожарной сигнализации КПСЭнг(A)-FRLS 1х2х0,5</t>
  </si>
  <si>
    <t>ЛС ЛСР-02-02-02 Поз.: 25</t>
  </si>
  <si>
    <t>Кабель КПСЭнг(А)-FRLS 1х2х0,75</t>
  </si>
  <si>
    <t>ЛС ЛСР-02-02-02 Поз.: 26</t>
  </si>
  <si>
    <t>Кабель КСБнг(A)-FRLS 2х2х0,64</t>
  </si>
  <si>
    <t>ЛС ЛСР-02-02-02 Поз.: 27</t>
  </si>
  <si>
    <t>Коробка распределительная УК-2П</t>
  </si>
  <si>
    <t>ЛС ЛСР-02-02-02 Поз.: 28</t>
  </si>
  <si>
    <t>ЛС ЛСР-02-02-02 Поз.: 29</t>
  </si>
  <si>
    <t>Провод силовой установочный с медными жилами ПуГВ 1х6-450</t>
  </si>
  <si>
    <t>ЛС ЛСР-02-02-02 Поз.: 30</t>
  </si>
  <si>
    <t>ЛС ЛСР-02-02-02 Поз.: 31</t>
  </si>
  <si>
    <t>Стационарный телефон Termit FixPhone v2 rev.3.1.0</t>
  </si>
  <si>
    <t>ЛС ЛСР-02-02-02 Поз.: 32</t>
  </si>
  <si>
    <t>Сотовый телефон Nokia 105 Dual SIM TA-1416, темно-серый</t>
  </si>
  <si>
    <t>ЛС ЛСР-02-02-02 Поз.: 33</t>
  </si>
  <si>
    <t>ЛС ЛСР-02-02-02 Поз.: 34</t>
  </si>
  <si>
    <t>ЛС ЛСР-02-02-02 Поз.: 35</t>
  </si>
  <si>
    <t>ЛС ЛСР-02-02-02 Поз.: 36</t>
  </si>
  <si>
    <t>ЛС ЛСР-02-02-02 Поз.: 37</t>
  </si>
  <si>
    <t>ЛС ЛСР-02-02-02 Поз.: 38</t>
  </si>
  <si>
    <t>ЛС ЛСР-02-02-02 Поз.: 39</t>
  </si>
  <si>
    <t>ЛС ЛСР-02-02-02 Поз.: 40</t>
  </si>
  <si>
    <t>Уличная IP-камера RVi-1NCT2022 (2.8) white</t>
  </si>
  <si>
    <t>ЛС ЛСР-02-02-02 Поз.: 41</t>
  </si>
  <si>
    <t>ЛС ЛСР-02-02-02 Поз.: 42</t>
  </si>
  <si>
    <t>Сетевой видеорегистратор для IP-видеокамер RVi-1NR10140-P</t>
  </si>
  <si>
    <t>ЛС ЛСР-02-02-02 Поз.: 43</t>
  </si>
  <si>
    <t>ЛС ЛСР-02-02-02 Поз.: 44</t>
  </si>
  <si>
    <t>Жесткий диск Seagate Skyhawk 8 Tb ST8000VX004</t>
  </si>
  <si>
    <t>ЛС ЛСР-02-02-02 Поз.: 45</t>
  </si>
  <si>
    <t>ЛС ЛСР-02-02-02 Поз.: 46</t>
  </si>
  <si>
    <t>Терминал GPRS TELEOFIS WRX708-R4</t>
  </si>
  <si>
    <t>ЛС ЛСР-02-02-02 Поз.: 47</t>
  </si>
  <si>
    <t>Антенна 3G Триада-994 SMA</t>
  </si>
  <si>
    <t>ЛС ЛСР-02-02-02 Поз.: 48</t>
  </si>
  <si>
    <t>ЛС ЛСР-02-02-02 Поз.: 49</t>
  </si>
  <si>
    <t>Настенный шкаф всепогодный ЦМО ШТВ-Н 6U серый IP54 ШТВ-Н-6.6.5-4ААА-Т1</t>
  </si>
  <si>
    <t>ЛС ЛСР-02-02-02 Поз.: 50</t>
  </si>
  <si>
    <t>ЛС ЛСР-02-02-02 Поз.: 51</t>
  </si>
  <si>
    <t>Кронштейн-опора AESP Rec-SW-GY</t>
  </si>
  <si>
    <t>ЛС ЛСР-02-02-02 Поз.: 52</t>
  </si>
  <si>
    <t>ЛС ЛСР-02-02-02 Поз.: 53</t>
  </si>
  <si>
    <t>Узел доступа NSBox-480 (SB4SG80P) 40159-77</t>
  </si>
  <si>
    <t>ЛС ЛСР-02-02-02 Поз.: 54</t>
  </si>
  <si>
    <t>ЛС ЛСР-02-02-02 Поз.: 55</t>
  </si>
  <si>
    <t>Труба ЗПТ ПЭ63 d=25 х 2,3 мм - ТС - Ч</t>
  </si>
  <si>
    <t>ЛС ЛСР-02-02-02 Поз.: 56</t>
  </si>
  <si>
    <t>ЛС ЛСР-02-02-02 Поз.: 57</t>
  </si>
  <si>
    <t>Трубы гибкие гофрированные, легкие, из самозатухающего ПВХ, с зондом, номинальный диаметр 16 мм</t>
  </si>
  <si>
    <t>ЛС ЛСР-02-02-02 Поз.: 58</t>
  </si>
  <si>
    <t>ЛС ЛСР-02-02-02 Поз.: 59</t>
  </si>
  <si>
    <t>Кабель витая пара U/UTP 4х2х0,52, категория 5e</t>
  </si>
  <si>
    <t>ЛС ЛСР-02-02-02 Поз.: 60</t>
  </si>
  <si>
    <t>ЛС ЛСР-02-02-02 Поз.: 61</t>
  </si>
  <si>
    <t>Кабель силовой с медными жилами ВВГнг(A)-LS 3х2,5ок(N, PE)-660</t>
  </si>
  <si>
    <t>ЛС ЛСР-02-02-02 Поз.: 62</t>
  </si>
  <si>
    <t>Коробка распаячная КМ41237 для открытой проводки безгалогенная (HF) D=75х40мм IP44 4 гермоввода серая UKO11-075-040-000-K41-44</t>
  </si>
  <si>
    <t>ЛС ЛСР-02-02-02 Поз.: 63</t>
  </si>
  <si>
    <t>Лента крепления из нержавеющей стали в пластмассовой коробке с кабельной бухтой, ширина 20 мм, толщина 0,7 мм, длина 50 м</t>
  </si>
  <si>
    <t>ЛС ЛСР-02-02-02 Поз.: 64</t>
  </si>
  <si>
    <t>ЛС ЛСР-02-02-02 Поз.: 65</t>
  </si>
  <si>
    <t>Коннектор RJ45 (8p8c) cat.5е</t>
  </si>
  <si>
    <t>ЛС ЛСР-02-02-03 Поз.: 1</t>
  </si>
  <si>
    <t>ЛС ЛСР-02-02-03 Поз.: 2</t>
  </si>
  <si>
    <t>Панель электроснабжения систем противопожарной защиты ПЭСПЗ 2х10 АВР</t>
  </si>
  <si>
    <t>ЛС ЛСР-02-02-03 Поз.: 3</t>
  </si>
  <si>
    <t>ЛС ЛСР-02-02-03 Поз.: 4</t>
  </si>
  <si>
    <t>Выключатель автоматический 1P, 6 А, 4,5 кА, характеристика C</t>
  </si>
  <si>
    <t>ЛС ЛСР-02-02-03 Поз.: 5</t>
  </si>
  <si>
    <t>ЛС ЛСР-02-02-03 Поз.: 6</t>
  </si>
  <si>
    <t>ЛС ЛСР-02-02-03 Поз.: 7</t>
  </si>
  <si>
    <t>Скобы металлические двухлапковые для кабеля диаметром 19-20 мм</t>
  </si>
  <si>
    <t>ЛС ЛСР-02-02-03 Поз.: 8</t>
  </si>
  <si>
    <t>ЛС ЛСР-02-02-03 Поз.: 9</t>
  </si>
  <si>
    <t>ЛС ЛСР-02-02-03 Поз.: 10</t>
  </si>
  <si>
    <t>ЛС ЛСР-02-02-03 Поз.: 11</t>
  </si>
  <si>
    <t>ЛС ЛСР-02-02-03 Поз.: 12</t>
  </si>
  <si>
    <t>ЛС ЛСР-02-02-03 Поз.: 13</t>
  </si>
  <si>
    <t>Кабель силовой с медными жилами ВВГнг(A)-LS 3х1,5ок(N, PE)-660</t>
  </si>
  <si>
    <t>ЛС ЛСР-02-02-03 Поз.: 14</t>
  </si>
  <si>
    <t>ЛС ЛСР-02-02-03 Поз.: 15</t>
  </si>
  <si>
    <t>ЛС ЛСР-02-02-03 Поз.: 16</t>
  </si>
  <si>
    <t>ЛС ЛСР-02-02-03 Поз.: 17</t>
  </si>
  <si>
    <t>Кабель ППГнг(A)-FRLS 3х1,5</t>
  </si>
  <si>
    <t>ЛС ЛСР-02-02-03 Поз.: 18</t>
  </si>
  <si>
    <t>Кабель силовой с медными жилами ВВГнг(A)-LS 4х1,5мк-660</t>
  </si>
  <si>
    <t>ЛС ЛСР-02-02-03 Поз.: 19</t>
  </si>
  <si>
    <t>Кабель силовой с медными жилами ВВГнг(A)-LS 2х1,5ок(N)-660</t>
  </si>
  <si>
    <t>ЛС ЛСР-02-02-03 Поз.: 20</t>
  </si>
  <si>
    <t>Кабель силовой с медными жилами ВВГнг(A)-LS 4х6мк-660</t>
  </si>
  <si>
    <t>ЛС ЛСР-02-02-03 Поз.: 21</t>
  </si>
  <si>
    <t>Кабель монтажный МКЭШ 14х0,5-500</t>
  </si>
  <si>
    <t>ЛС ЛСР-02-02-03 Поз.: 22</t>
  </si>
  <si>
    <t>Кабель монтажный МКЭШ 2х0,75-500</t>
  </si>
  <si>
    <t>ЛС ЛСР-02-02-03 Поз.: 23</t>
  </si>
  <si>
    <t>Кабель монтажный МКЭШ 5х0,75-500</t>
  </si>
  <si>
    <t>ЛС ЛСР-02-02-03 Поз.: 24</t>
  </si>
  <si>
    <t>Коробки разветвительные для открытой проводки, размеры 100х100х50 мм</t>
  </si>
  <si>
    <t>ЛС ЛСР-02-02-03 Поз.: 25</t>
  </si>
  <si>
    <t>ЛС ЛСР-02-02-03 Поз.: 26</t>
  </si>
  <si>
    <t>Розетка открытого монтажа, двухместная, с заземляющим контактом для открытой установки, 16 А, IP54</t>
  </si>
  <si>
    <t>ЛС ЛСР-02-02-03 Поз.: 27</t>
  </si>
  <si>
    <t>ЛС ЛСР-02-02-03 Поз.: 28</t>
  </si>
  <si>
    <t>Выключатель открытого монтажа, кнопочный, 10 А, цвет белый, IP54</t>
  </si>
  <si>
    <t>ЛС ЛСР-02-02-03 Поз.: 29</t>
  </si>
  <si>
    <t>ЛС ЛСР-02-02-03 Поз.: 30</t>
  </si>
  <si>
    <t>Светильник LED КЛАССИКА  28Вт  LE-СПО-05-040-0155-54Т</t>
  </si>
  <si>
    <t>ЛС ЛСР-02-02-04 Поз.: 1</t>
  </si>
  <si>
    <t>ЛС ЛСР-02-02-04 Поз.: 2</t>
  </si>
  <si>
    <t>Повысительная насосная станция «ARMA.СПД.100-50». Q-100 м3/ч, Н-50м. Насосное оборудование: KQ KQDP100-64-48-KQR20243713 (15 кВт) (2,6т)</t>
  </si>
  <si>
    <t>компл.</t>
  </si>
  <si>
    <t>ЛС ЛСР-02-02-04 Поз.: 3</t>
  </si>
  <si>
    <t>ЛС ЛСР-02-02-04 Поз.: 4</t>
  </si>
  <si>
    <t>Насос дренажный Unipump ARTSUB Q400</t>
  </si>
  <si>
    <t>ЛС ЛСР-02-02-04 Поз.: 5</t>
  </si>
  <si>
    <t>ЛС ЛСР-02-02-04 Поз.: 6</t>
  </si>
  <si>
    <t>ЛС ЛСР-02-02-04 Поз.: 7</t>
  </si>
  <si>
    <t>Фланец металлический для полипропиленовых труб, номинальное давление 1,0 МПа, диаметр 160 мм</t>
  </si>
  <si>
    <t>Трубы напорные полиэтиленовые, кроме газопроводных ПЭ100, для транспортировки воды, стандартное размерное отношение SDR11, номинальный наружный диаметр 40 мм, толщина стенки 3,7 мм</t>
  </si>
  <si>
    <t>ЛС ЛСР-02-02-04 Поз.: 11</t>
  </si>
  <si>
    <t>Отвод 90° полиэтиленовый литой, электросварной, диаметр 40 мм</t>
  </si>
  <si>
    <t>ЛС ЛСР-02-02-04 Поз.: 12</t>
  </si>
  <si>
    <t>Отвод 45° полиэтиленовый литой, электросварной, диаметр 40 мм</t>
  </si>
  <si>
    <t>ЛС ЛСР-02-02-04 Поз.: 13</t>
  </si>
  <si>
    <t>Муфта компрессионная внутр. резьба 40х1 1/2"</t>
  </si>
  <si>
    <t>ЛС ЛСР-02-02-04 Поз.: 14</t>
  </si>
  <si>
    <t>Хомут Ø40 со шпилькой</t>
  </si>
  <si>
    <t>ЛС ЛСР-02-02-04 Поз.: 15</t>
  </si>
  <si>
    <t>ЛС ЛСР-02-02-04 Поз.: 16</t>
  </si>
  <si>
    <t>Монтажная вставка Ду80 Ру16</t>
  </si>
  <si>
    <t>ЛС ЛСР-02-02-04 Поз.: 17</t>
  </si>
  <si>
    <t>Монтажная вставка Ду150 Ру16</t>
  </si>
  <si>
    <t>ЛС ЛСР-02-02-04 Поз.: 18</t>
  </si>
  <si>
    <t>ЛС ЛСР-02-02-04 Поз.: 19</t>
  </si>
  <si>
    <t>ЛС ЛСР-02-02-04 Поз.: 20</t>
  </si>
  <si>
    <t>ЛС ЛСР-02-02-04 Поз.: 21</t>
  </si>
  <si>
    <t>ЛС ЛСР-02-02-04 Поз.: 22</t>
  </si>
  <si>
    <t>ЛС ЛСР-02-02-04 Поз.: 23</t>
  </si>
  <si>
    <t>ЛС ЛСР-02-02-04 Поз.: 24</t>
  </si>
  <si>
    <t>ЛС ЛСР-02-02-04 Поз.: 25</t>
  </si>
  <si>
    <t>Кольцо для колодцев сборное железобетонное, диаметр 700 мм</t>
  </si>
  <si>
    <t>ЛС ЛСР-02-02-04 Поз.: 26</t>
  </si>
  <si>
    <t>ЛС ЛСР-02-02-04 Поз.: 27</t>
  </si>
  <si>
    <t>ЛС ЛСР-02-02-04 Поз.: 28</t>
  </si>
  <si>
    <t>Скобы стальные ходовые, тип СК-1 (прим., МН-1)</t>
  </si>
  <si>
    <t>ЛС ЛСР-02-02-04 Поз.: 29</t>
  </si>
  <si>
    <t>ЛС ЛСР-02-02-04 Поз.: 30</t>
  </si>
  <si>
    <t>ЛС ЛСР-02-02-04 Поз.: 31</t>
  </si>
  <si>
    <t>ЛС ЛСР-02-02-04 Поз.: 32</t>
  </si>
  <si>
    <t>ЛС ЛСР-02-02-04 Поз.: 33</t>
  </si>
  <si>
    <t>Трубы стальные электросварные прямошовные из стали марок Ст2, 10, наружный диаметр 76 мм, толщина стенки 4 мм</t>
  </si>
  <si>
    <t>ЛС ЛСР-02-02-04 Поз.: 34</t>
  </si>
  <si>
    <t>ЛС ЛСР-02-02-04 Поз.: 35</t>
  </si>
  <si>
    <t>ЛС ЛСР-02-02-04 Поз.: 36</t>
  </si>
  <si>
    <t>ЛС ЛСР-02-02-05 Поз.: 1</t>
  </si>
  <si>
    <t>ЛС ЛСР-02-02-05 Поз.: 2</t>
  </si>
  <si>
    <t>Эл.конвектор Ballu Evolution Transformer BEC/EVU-2000</t>
  </si>
  <si>
    <t>ЛС ЛСР-02-02-05 Поз.: 3</t>
  </si>
  <si>
    <t>ЛС ЛСР-02-02-05 Поз.: 4</t>
  </si>
  <si>
    <t>Решетка жалюзийная металлическая, площадь проема до 0,2 м2</t>
  </si>
  <si>
    <t>ЛС ЛСР-02-02-05 Поз.: 5</t>
  </si>
  <si>
    <t>ЛС ЛСР-02-02-05 Поз.: 6</t>
  </si>
  <si>
    <t>Клапан утепленный с ручным приводом 500х250</t>
  </si>
  <si>
    <t>ЛС ЛСР-02-02-05 Поз.: 7</t>
  </si>
  <si>
    <t>ЛС ЛСР-02-02-05 Поз.: 8</t>
  </si>
  <si>
    <t>Вентилятор осевой YWF(K)4D-450-ZF L=3400м3/ч, P=70 Па, в комплекте с датчиком воздуха</t>
  </si>
  <si>
    <t>ЛС ЛСР-04-01-01 Поз.: 4</t>
  </si>
  <si>
    <t>ЛС ЛСР-04-01-01 Поз.: 6</t>
  </si>
  <si>
    <t>ЛС ЛСР-04-01-01 Поз.: 7</t>
  </si>
  <si>
    <t>ЛС ЛСР-04-01-01 Поз.: 8</t>
  </si>
  <si>
    <t>Кабель АВБбШв 4х50</t>
  </si>
  <si>
    <t>ЛС ЛСР-04-01-01 Поз.: 9</t>
  </si>
  <si>
    <t>ЛС ЛСР-04-01-01 Поз.: 10</t>
  </si>
  <si>
    <t>Прокат стальной горячекатаный круглый, марки стали Ст3сп, Ст3пс, диаметр 14-50 мм</t>
  </si>
  <si>
    <t>ЛС ЛСР-04-01-01 Поз.: 11</t>
  </si>
  <si>
    <t>ЛС ЛСР-04-01-01 Поз.: 12</t>
  </si>
  <si>
    <t>Прокат стальной горячекатаный полосовой, марки стали Ст3сп, Ст3пс, размеры 40х4 мм</t>
  </si>
  <si>
    <t>ЛС ЛСР-04-01-01 Поз.: 13</t>
  </si>
  <si>
    <t>ЛС ЛСР-04-01-01 Поз.: 14</t>
  </si>
  <si>
    <t>Стержень алюминиевый, молниеприемный с резьбой М16, диаметр 16/10 мм, длина 1500 мм</t>
  </si>
  <si>
    <t>ЛС ЛСР-04-01-01 Поз.: 15</t>
  </si>
  <si>
    <t>Держатель мачты молниеприемника к стене, вынос 100мм, оцинкованный 04007</t>
  </si>
  <si>
    <t>ЛС ЛСР-04-01-01 Поз.: 16</t>
  </si>
  <si>
    <t>Крестообразный зажим пруток-пруток 8-10мм с промежуточной пластиной, оцинкованный</t>
  </si>
  <si>
    <t>ЛС ЛСР-04-01-01 Поз.: 17</t>
  </si>
  <si>
    <t>Зажим стержень-полоса/пруток оцинкованный</t>
  </si>
  <si>
    <t>ЛС ЛСР-04-01-01 Поз.: 18</t>
  </si>
  <si>
    <t>Держатель проводника 8-10мм оцинкованный</t>
  </si>
  <si>
    <t>ЛС ЛСР-04-01-01 Поз.: 19</t>
  </si>
  <si>
    <t>ЛС ЛСР-04-01-01 Поз.: 20</t>
  </si>
  <si>
    <t>Пруток стальной оцинкованный 8мм в бухтах 90008</t>
  </si>
  <si>
    <t>ЛС ЛСР-05-01-01 Поз.: 8</t>
  </si>
  <si>
    <t>ЛС ЛСР-05-01-01 Поз.: 13</t>
  </si>
  <si>
    <t>ЛС ЛСР-05-01-01 Поз.: 15</t>
  </si>
  <si>
    <t>ЛС ЛСР-05-01-01 Поз.: 16</t>
  </si>
  <si>
    <t>ЛС ЛСР-05-01-01 Поз.: 17</t>
  </si>
  <si>
    <t>ЛС ЛСР-05-01-01 Поз.: 18</t>
  </si>
  <si>
    <t>ЛС ЛСР-05-01-01 Поз.: 19</t>
  </si>
  <si>
    <t>ЛС ЛСР-05-01-01 Поз.: 20</t>
  </si>
  <si>
    <t>Колодец ККСр-2-10 ГЕК-ССД (В25) в битумно-латексной гидроизоляции 110101-00155</t>
  </si>
  <si>
    <t>ЛС ЛСР-05-01-01 Поз.: 21</t>
  </si>
  <si>
    <t>Кольцо опорное КО-1 110301-00001</t>
  </si>
  <si>
    <t>ЛС ЛСР-05-01-01 Поз.: 22</t>
  </si>
  <si>
    <t>Специальный набор крепления люков СНКЛ-3 ССД 110302-00023</t>
  </si>
  <si>
    <t>ЛС ЛСР-05-01-01 Поз.: 23</t>
  </si>
  <si>
    <t>Устройство запорное люка ГТС лёгкого типа из ВЧ с замком УЗЛ-Л ССД 110301-01557</t>
  </si>
  <si>
    <t>ЛС ЛСР-05-01-01 Поз.: 24</t>
  </si>
  <si>
    <t>Ключ крышки люка ККЛ-0 ССД 110301-00171</t>
  </si>
  <si>
    <t>ЛС ЛСР-05-01-01 Поз.: 25</t>
  </si>
  <si>
    <t>Консоль ККЧ-4 чугунная ТУ 5297-023-27564371-01 110302-00005</t>
  </si>
  <si>
    <t>ЛС ЛСР-05-01-01 Поз.: 26</t>
  </si>
  <si>
    <t>ЛС ЛСР-05-01-01 Поз.: 27</t>
  </si>
  <si>
    <t>ЛС ЛСР-05-01-01 Поз.: 28</t>
  </si>
  <si>
    <t>Трубы из вторичного полиэтилена технические, номинальный внутренний диаметр 100 мм</t>
  </si>
  <si>
    <t>ЛС ЛСР-05-01-01 Поз.: 29</t>
  </si>
  <si>
    <t>ЛС ЛСР-05-01-01 Поз.: 30</t>
  </si>
  <si>
    <t>Щебень из плотных горных пород для строительных работ М 600, фракция 20-40 мм</t>
  </si>
  <si>
    <t>ЛС ЛСР-05-01-01 Поз.: 31</t>
  </si>
  <si>
    <t>ЛС ЛСР-05-01-01 Поз.: 32</t>
  </si>
  <si>
    <t>Смеси бетонные тяжелого бетона (БСТ), класс В25 (М350)</t>
  </si>
  <si>
    <t>ЛС ЛСР-05-01-01 Поз.: 33</t>
  </si>
  <si>
    <t>Поправка на марку бетона (БСТ), класс В25 (М350) F200 W6 - 1,5%</t>
  </si>
  <si>
    <t>ЛС ЛСР-05-01-01 Поз.: 34</t>
  </si>
  <si>
    <t>Трубы стальные электросварные прямошовные из стали марок Ст2, 10, наружный диаметр 76 мм, толщина стенки 3 мм</t>
  </si>
  <si>
    <t>ЛС ЛСР-05-01-01 Поз.: 35</t>
  </si>
  <si>
    <t>ЛС ЛСР-05-01-01 Поз.: 36</t>
  </si>
  <si>
    <t>Промышленный двухканальный измеритель 2ТРМ0-Н.У3.RS Овен 155382</t>
  </si>
  <si>
    <t>ЛС ЛСР-05-01-01 Поз.: 37</t>
  </si>
  <si>
    <t>ЛС ЛСР-05-01-01 Поз.: 38</t>
  </si>
  <si>
    <t>ПД100И модель 167 погружной гидростатический датчик давления столба жидкости ПД100И-ДГ-0.06-167-0.5-6</t>
  </si>
  <si>
    <t>ЛС ЛСР-05-01-01 Поз.: 39</t>
  </si>
  <si>
    <t>ЛС ЛСР-05-01-01 Поз.: 40</t>
  </si>
  <si>
    <t>Реле уровня поплавковое ПСУ-1/5</t>
  </si>
  <si>
    <t>ЛС ЛСР-05-01-01 Поз.: 41</t>
  </si>
  <si>
    <t>ЛС ЛСР-05-01-01 Поз.: 42</t>
  </si>
  <si>
    <t>ЛС ЛСР-05-01-01 Поз.: 43</t>
  </si>
  <si>
    <t>ЛС ЛСР-05-01-01 Поз.: 44</t>
  </si>
  <si>
    <t>ЛС ЛСР-05-01-01 Поз.: 45</t>
  </si>
  <si>
    <t>ЛС ЛСР-05-01-01 Поз.: 46</t>
  </si>
  <si>
    <t>ЛС ЛСР-05-01-01 Поз.: 47</t>
  </si>
  <si>
    <t>ЛС ЛСР-05-01-01 Поз.: 48</t>
  </si>
  <si>
    <t>ЛС ЛСР-05-01-01 Поз.: 49</t>
  </si>
  <si>
    <t>ЛС ЛСР-05-01-01 Поз.: 50</t>
  </si>
  <si>
    <t>ЛС ЛСР-05-01-01 Поз.: 51</t>
  </si>
  <si>
    <t>ЛС ЛСР-05-01-01 Поз.: 52</t>
  </si>
  <si>
    <t>ЛС ЛСР-05-01-01 Поз.: 53</t>
  </si>
  <si>
    <t>Кабель монтажный МКЭШ 3х0,75-500</t>
  </si>
  <si>
    <t>ЛС ЛСР-07-01-01 Поз.: 1</t>
  </si>
  <si>
    <t>ЛС ЛСР-07-01-01 Поз.: 2</t>
  </si>
  <si>
    <t>ЛС ЛСР-07-01-01 Поз.: 3</t>
  </si>
  <si>
    <t>ЛС ЛСР-07-01-01 Поз.: 4</t>
  </si>
  <si>
    <t>Смеси бетонные тяжелого бетона (БСТ), класс В15 (М200)  F150 W4</t>
  </si>
  <si>
    <t>ЛС ЛСР-07-01-01 Поз.: 5</t>
  </si>
  <si>
    <t>Поправка на марку бетона (БСТ), класс В15 (М200) F150 W4 - 2%</t>
  </si>
  <si>
    <t>ЛС ЛСР-07-01-01 Поз.: 6</t>
  </si>
  <si>
    <t>Столб металлический квадратный для ограждений, покрытие цинк-порошковая эмаль, толщина стенки 2,0 мм, размеры 60х60 мм, высота 3500 мм</t>
  </si>
  <si>
    <t>ЛС ЛСР-07-01-01 Поз.: 7</t>
  </si>
  <si>
    <t>ЛС ЛСР-07-01-01 Поз.: 8</t>
  </si>
  <si>
    <t>Панели ограждения стальные сварные, пять ребер жесткости, покрытие цинк-порошковая эмаль, диаметр прутков 5 мм, длина 3000 мм, размер ячейки 200х50 мм, высота 2430 мм</t>
  </si>
  <si>
    <t>ЛС ЛСР-07-01-01 Поз.: 9</t>
  </si>
  <si>
    <t>Скоба стальная универсальная для крепления сетчатой панели к столбу в комплекте с болтом М6, длиной 80 мм, размеры скобы 45,5х45,5х6 мм, толщина стали скобы 3 мм</t>
  </si>
  <si>
    <t>ЛС ЛСР-07-02-01 Поз.: 4</t>
  </si>
  <si>
    <t>ЛС ЛСР-07-02-01 Поз.: 6</t>
  </si>
  <si>
    <t>ЛС ЛСР-07-02-01 Поз.: 7</t>
  </si>
  <si>
    <t>ЛС ЛСР-07-02-01 Поз.: 8</t>
  </si>
  <si>
    <t>Щит с монтажной панельяю ЩМПг-40.60.25 IP54 EKF PROxima</t>
  </si>
  <si>
    <t>ЛС ЛСР-07-02-01 Поз.: 9</t>
  </si>
  <si>
    <t>ЛС ЛСР-07-02-01 Поз.: 10</t>
  </si>
  <si>
    <t>Выключатель автоматический 1P, 10 А, 4,5 кА, характеристика B</t>
  </si>
  <si>
    <t>ЛС ЛСР-07-02-01 Поз.: 11</t>
  </si>
  <si>
    <t>Выключатель автоматический 1P, 6 А, 4,5 кА, характеристика B</t>
  </si>
  <si>
    <t>ЛС ЛСР-07-02-01 Поз.: 12</t>
  </si>
  <si>
    <t>Таймер электронный астрономический двухканальный TM-AS</t>
  </si>
  <si>
    <t>ЛС ЛСР-07-02-01 Поз.: 13</t>
  </si>
  <si>
    <t>Ограничитель мощности ОМ-14</t>
  </si>
  <si>
    <t>Устройство защиты от импульсных перенапряжений Тип 1 limp 25kA (10/350µs) 1P</t>
  </si>
  <si>
    <t>ЛС ЛСР-07-02-01 Поз.: 16</t>
  </si>
  <si>
    <t>Контактор КМЗ малогабаритный 18А 220В 1NO</t>
  </si>
  <si>
    <t>ЛС ЛСР-07-02-01 Поз.: 17</t>
  </si>
  <si>
    <t>ЛС ЛСР-07-02-01 Поз.: 18</t>
  </si>
  <si>
    <t>Реле тепловое РТЭ-1321 12-8А</t>
  </si>
  <si>
    <t>ЛС ЛСР-07-02-01 Поз.: 19</t>
  </si>
  <si>
    <t>ЛС ЛСР-07-02-01 Поз.: 20</t>
  </si>
  <si>
    <t>Исполнительный механизм переключателя XB4 на 3 положения XB4BJ3F</t>
  </si>
  <si>
    <t>ЛС ЛСР-07-02-01 Поз.: 21</t>
  </si>
  <si>
    <t>Кнопка LA32HND красно-зеленая "Пуск-Стоп" с подстветкой NO+NC</t>
  </si>
  <si>
    <t>ЛС ЛСР-07-02-01 Поз.: 22</t>
  </si>
  <si>
    <t>Лампа сигнальная BV63 зеленая</t>
  </si>
  <si>
    <t>ЛС ЛСР-07-02-01 Поз.: 23</t>
  </si>
  <si>
    <t>ЛС ЛСР-07-02-01 Поз.: 24</t>
  </si>
  <si>
    <t>Стойки опор железобетонные, объем до 0,5 м3, бетон В30, расход арматуры от 150 до 200 кг/м3</t>
  </si>
  <si>
    <t>ЛС ЛСР-07-02-01 Поз.: 25</t>
  </si>
  <si>
    <t>Хомуты нейлоновые кабельные стяжные, диаметр 10-45 мм, длина 175 мм</t>
  </si>
  <si>
    <t>ЛС ЛСР-07-02-01 Поз.: 26</t>
  </si>
  <si>
    <t>Заземляющий проводник ЗП6</t>
  </si>
  <si>
    <t>ЛС ЛСР-07-02-01 Поз.: 27</t>
  </si>
  <si>
    <t>Заземляющий проводник ЗП2 (0,8м)</t>
  </si>
  <si>
    <t>ЛС ЛСР-07-02-01 Поз.: 28</t>
  </si>
  <si>
    <t>ЛС ЛСР-07-02-01 Поз.: 29</t>
  </si>
  <si>
    <t>ЛС ЛСР-07-02-01 Поз.: 30</t>
  </si>
  <si>
    <t>Скрепы для фиксации на промежуточных опорах, размер 20 мм</t>
  </si>
  <si>
    <t>ЛС ЛСР-07-02-01 Поз.: 31</t>
  </si>
  <si>
    <t>Комплект промежуточной подвески для подвешивания самонесущих кабелей сечением 16-95 мм2, предельная нагрузка 12-20 кН в составе кронштейн из высокопрочного коррозионностойкого алюминиевого сплава и пластикового подвеса</t>
  </si>
  <si>
    <t>ЛС ЛСР-07-02-01 Поз.: 32</t>
  </si>
  <si>
    <t>Зажимы ответвительные с проводами ответвлений сечением 16-95 мм2</t>
  </si>
  <si>
    <t>ЛС ЛСР-07-02-01 Поз.: 33</t>
  </si>
  <si>
    <t>Зажимы плашечные для соединения неизолированных алюминиевых проводников сечением 10-50 мм2 и медных проводников сечением 1,5-10 мм2, обработанные смазкой антиоксидантом</t>
  </si>
  <si>
    <t>ЛС ЛСР-07-02-01 Поз.: 34</t>
  </si>
  <si>
    <t>Провод СИП-4 3х16</t>
  </si>
  <si>
    <t>ЛС ЛСР-07-02-01 Поз.: 35</t>
  </si>
  <si>
    <t>ЛС ЛСР-07-02-01 Поз.: 36</t>
  </si>
  <si>
    <t>Светильник светодиодный KEDR 2.0 LE-СКУ-32-100-1665-67Х</t>
  </si>
  <si>
    <t>ЛС ЛСР-07-02-01 Поз.: 37</t>
  </si>
  <si>
    <t>Кронштейн однорожковый оцинкованный для консольных и подвесных светильников, высота 1500 мм, вылет 1500 мм, диаметр кронштейна 48 мм, диаметр обечайки 180 мм</t>
  </si>
  <si>
    <t>ЛС ЛСР-07-02-01 Поз.: 38</t>
  </si>
  <si>
    <t>Провод силовой гибкий с медными жилами ПВС 3х2,5-380</t>
  </si>
  <si>
    <t>ЛС ЛСР-07-02-01 Поз.: 39</t>
  </si>
  <si>
    <t>ЛС ЛСР-07-02-01 Поз.: 40</t>
  </si>
  <si>
    <t>ЛС ЛСР-07-02-01 Поз.: 41</t>
  </si>
  <si>
    <t>ЛС ЛСР-07-02-01 Поз.: 42</t>
  </si>
  <si>
    <t>Трубы гибкие гофрированные двустенные из ПВХ, диаметр 63 мм</t>
  </si>
  <si>
    <t>ЛС ЛСР-07-02-01 Поз.: 43</t>
  </si>
  <si>
    <t>ЛС ЛСР-07-02-01 Поз.: 44</t>
  </si>
  <si>
    <t>Кабель ВБбШв 3х2,5</t>
  </si>
  <si>
    <t>ЛС ЛСР-07-02-01 Поз.: 45</t>
  </si>
  <si>
    <t>ЛС ЛСР-07-02-01 Поз.: 46</t>
  </si>
  <si>
    <t>ЛС ЛСР-07-02-01 Поз.: 47</t>
  </si>
  <si>
    <t>ЛС ЛСР-07-02-01 Поз.: 48</t>
  </si>
  <si>
    <t>ЛС ЛСР-07-02-01 Поз.: 49</t>
  </si>
  <si>
    <t>ЛС ЛСР-07-02-01 Поз.: 50</t>
  </si>
  <si>
    <t>ЛС ЛСР-07-03-01 Поз.: 10</t>
  </si>
  <si>
    <t>ЛС ЛСР-07-03-01 Поз.: 11</t>
  </si>
  <si>
    <t>Семена газонных трав (смесь Городская)</t>
  </si>
  <si>
    <t>Сумма НДС (ставка 20%) по позициям:490-1523, 482-485, 487-489</t>
  </si>
  <si>
    <t>Сумма НДС</t>
  </si>
  <si>
    <t>486</t>
  </si>
  <si>
    <t>"Строительство сетей водоснабжения п. Айкаван Симферопольского района"</t>
  </si>
  <si>
    <t>Акт об утверждении проектной документации, включая сводный сметный расчет стоимости строительства объекта, от 09.07.2025 г. № 172</t>
  </si>
  <si>
    <t xml:space="preserve">Заключение государственной экспертизы ГАУ РК «Госстройэкспертиза» от от 30.04.2025 № 91-1-1-3-024146-2025 </t>
  </si>
  <si>
    <t>Начальная (максимальная) цена контракта (с НДС)</t>
  </si>
  <si>
    <t>3 079 250</t>
  </si>
  <si>
    <t>208 363 080</t>
  </si>
  <si>
    <t>Банковская гарантия (не включено в ГК на СМР)</t>
  </si>
  <si>
    <t>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</si>
</sst>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₽_-;\-* #,##0.00\ _₽_-;_-* &quot;-&quot;??\ _₽_-;_-@_-"/>
    <numFmt numFmtId="164" formatCode="0.0000"/>
    <numFmt numFmtId="165" formatCode="0.0"/>
    <numFmt numFmtId="166" formatCode="0.000"/>
    <numFmt numFmtId="167" formatCode="0.00000"/>
    <numFmt numFmtId="168" formatCode="0.000000"/>
    <numFmt numFmtId="169" formatCode="0.0000000"/>
  </numFmts>
  <fonts count="21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"/>
      <charset val="204"/>
    </font>
    <font>
      <b/>
      <sz val="12"/>
      <color rgb="FF000000"/>
      <name val="Arial"/>
      <charset val="204"/>
    </font>
    <font>
      <b/>
      <sz val="11"/>
      <color rgb="FF000000"/>
      <name val="Arial"/>
      <charset val="204"/>
    </font>
    <font>
      <b/>
      <sz val="10"/>
      <color rgb="FF000000"/>
      <name val="Arial"/>
      <charset val="204"/>
    </font>
    <font>
      <sz val="9"/>
      <color rgb="FF2F5597"/>
      <name val="Arial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15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wrapText="1"/>
    </xf>
    <xf numFmtId="3" fontId="2" fillId="0" borderId="8" xfId="0" applyNumberFormat="1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center" vertical="top"/>
    </xf>
    <xf numFmtId="3" fontId="5" fillId="0" borderId="11" xfId="0" applyNumberFormat="1" applyFont="1" applyFill="1" applyBorder="1" applyAlignment="1" applyProtection="1">
      <alignment horizontal="center" vertical="top"/>
    </xf>
    <xf numFmtId="0" fontId="5" fillId="0" borderId="11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right" wrapText="1"/>
    </xf>
    <xf numFmtId="164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left" vertical="top" wrapText="1"/>
    </xf>
    <xf numFmtId="164" fontId="2" fillId="0" borderId="0" xfId="0" applyNumberFormat="1" applyFont="1" applyFill="1" applyBorder="1" applyAlignment="1" applyProtection="1">
      <alignment horizontal="center" vertical="top"/>
    </xf>
    <xf numFmtId="166" fontId="2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164" fontId="5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3" fontId="5" fillId="0" borderId="14" xfId="0" applyNumberFormat="1" applyFont="1" applyFill="1" applyBorder="1" applyAlignment="1" applyProtection="1">
      <alignment horizontal="center" vertical="top"/>
    </xf>
    <xf numFmtId="0" fontId="5" fillId="0" borderId="14" xfId="0" applyNumberFormat="1" applyFont="1" applyFill="1" applyBorder="1" applyAlignment="1" applyProtection="1">
      <alignment horizontal="center" vertical="top"/>
    </xf>
    <xf numFmtId="3" fontId="5" fillId="0" borderId="8" xfId="0" applyNumberFormat="1" applyFont="1" applyFill="1" applyBorder="1" applyAlignment="1" applyProtection="1">
      <alignment horizontal="center" vertical="top"/>
    </xf>
    <xf numFmtId="3" fontId="5" fillId="0" borderId="19" xfId="0" applyNumberFormat="1" applyFont="1" applyFill="1" applyBorder="1" applyAlignment="1" applyProtection="1">
      <alignment horizontal="center" vertical="top"/>
    </xf>
    <xf numFmtId="0" fontId="5" fillId="0" borderId="19" xfId="0" applyNumberFormat="1" applyFont="1" applyFill="1" applyBorder="1" applyAlignment="1" applyProtection="1">
      <alignment horizontal="center" vertical="top"/>
    </xf>
    <xf numFmtId="3" fontId="8" fillId="0" borderId="8" xfId="0" applyNumberFormat="1" applyFont="1" applyFill="1" applyBorder="1" applyAlignment="1" applyProtection="1">
      <alignment horizontal="center" vertical="top"/>
    </xf>
    <xf numFmtId="3" fontId="8" fillId="0" borderId="14" xfId="0" applyNumberFormat="1" applyFont="1" applyFill="1" applyBorder="1" applyAlignment="1" applyProtection="1">
      <alignment horizontal="center" vertical="top"/>
    </xf>
    <xf numFmtId="3" fontId="7" fillId="0" borderId="11" xfId="0" applyNumberFormat="1" applyFont="1" applyFill="1" applyBorder="1" applyAlignment="1" applyProtection="1">
      <alignment horizontal="center" vertical="top"/>
    </xf>
    <xf numFmtId="3" fontId="2" fillId="0" borderId="0" xfId="0" applyNumberFormat="1" applyFont="1" applyFill="1" applyBorder="1" applyAlignment="1" applyProtection="1">
      <alignment horizontal="center" wrapText="1"/>
    </xf>
    <xf numFmtId="3" fontId="2" fillId="0" borderId="0" xfId="0" applyNumberFormat="1" applyFont="1" applyFill="1" applyBorder="1" applyAlignment="1" applyProtection="1">
      <alignment horizontal="center" vertical="top"/>
    </xf>
    <xf numFmtId="3" fontId="7" fillId="0" borderId="0" xfId="0" applyNumberFormat="1" applyFont="1" applyFill="1" applyBorder="1" applyAlignment="1" applyProtection="1">
      <alignment horizontal="center" wrapText="1"/>
    </xf>
    <xf numFmtId="4" fontId="2" fillId="0" borderId="9" xfId="0" applyNumberFormat="1" applyFont="1" applyFill="1" applyBorder="1" applyAlignment="1" applyProtection="1">
      <alignment horizontal="center" vertical="top"/>
    </xf>
    <xf numFmtId="4" fontId="5" fillId="0" borderId="15" xfId="0" applyNumberFormat="1" applyFont="1" applyFill="1" applyBorder="1" applyAlignment="1" applyProtection="1">
      <alignment horizontal="center" vertical="top"/>
    </xf>
    <xf numFmtId="4" fontId="5" fillId="0" borderId="20" xfId="0" applyNumberFormat="1" applyFont="1" applyFill="1" applyBorder="1" applyAlignment="1" applyProtection="1">
      <alignment horizontal="center" vertical="top"/>
    </xf>
    <xf numFmtId="4" fontId="8" fillId="0" borderId="9" xfId="0" applyNumberFormat="1" applyFont="1" applyFill="1" applyBorder="1" applyAlignment="1" applyProtection="1">
      <alignment horizontal="center" vertical="top"/>
    </xf>
    <xf numFmtId="4" fontId="8" fillId="0" borderId="15" xfId="0" applyNumberFormat="1" applyFont="1" applyFill="1" applyBorder="1" applyAlignment="1" applyProtection="1">
      <alignment horizontal="center" vertical="top"/>
    </xf>
    <xf numFmtId="4" fontId="7" fillId="0" borderId="12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right"/>
    </xf>
    <xf numFmtId="0" fontId="11" fillId="0" borderId="0" xfId="0" applyFont="1"/>
    <xf numFmtId="0" fontId="11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horizontal="center"/>
    </xf>
    <xf numFmtId="0" fontId="12" fillId="0" borderId="8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wrapText="1"/>
    </xf>
    <xf numFmtId="49" fontId="12" fillId="0" borderId="14" xfId="0" applyNumberFormat="1" applyFont="1" applyFill="1" applyBorder="1" applyAlignment="1" applyProtection="1">
      <alignment horizontal="center" vertical="top" wrapText="1"/>
    </xf>
    <xf numFmtId="49" fontId="12" fillId="0" borderId="14" xfId="0" applyNumberFormat="1" applyFont="1" applyFill="1" applyBorder="1" applyAlignment="1" applyProtection="1">
      <alignment horizontal="center" vertical="top"/>
    </xf>
    <xf numFmtId="2" fontId="12" fillId="0" borderId="14" xfId="0" applyNumberFormat="1" applyFont="1" applyFill="1" applyBorder="1" applyAlignment="1" applyProtection="1">
      <alignment horizontal="center" vertical="top"/>
    </xf>
    <xf numFmtId="4" fontId="12" fillId="0" borderId="14" xfId="0" applyNumberFormat="1" applyFont="1" applyFill="1" applyBorder="1" applyAlignment="1" applyProtection="1">
      <alignment horizontal="right" vertical="top"/>
    </xf>
    <xf numFmtId="43" fontId="12" fillId="0" borderId="14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wrapText="1"/>
    </xf>
    <xf numFmtId="166" fontId="12" fillId="0" borderId="14" xfId="0" applyNumberFormat="1" applyFont="1" applyFill="1" applyBorder="1" applyAlignment="1" applyProtection="1">
      <alignment horizontal="center" vertical="top"/>
    </xf>
    <xf numFmtId="0" fontId="12" fillId="0" borderId="8" xfId="0" applyNumberFormat="1" applyFont="1" applyFill="1" applyBorder="1" applyAlignment="1" applyProtection="1">
      <alignment horizontal="center" vertical="top"/>
    </xf>
    <xf numFmtId="4" fontId="17" fillId="0" borderId="8" xfId="0" applyNumberFormat="1" applyFont="1" applyFill="1" applyBorder="1" applyAlignment="1" applyProtection="1">
      <alignment horizontal="right" vertical="top"/>
    </xf>
    <xf numFmtId="0" fontId="12" fillId="0" borderId="8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wrapText="1"/>
    </xf>
    <xf numFmtId="164" fontId="12" fillId="0" borderId="14" xfId="0" applyNumberFormat="1" applyFont="1" applyFill="1" applyBorder="1" applyAlignment="1" applyProtection="1">
      <alignment horizontal="center" vertical="top"/>
    </xf>
    <xf numFmtId="165" fontId="12" fillId="0" borderId="14" xfId="0" applyNumberFormat="1" applyFont="1" applyFill="1" applyBorder="1" applyAlignment="1" applyProtection="1">
      <alignment horizontal="center" vertical="top"/>
    </xf>
    <xf numFmtId="167" fontId="12" fillId="0" borderId="14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wrapText="1"/>
    </xf>
    <xf numFmtId="168" fontId="12" fillId="0" borderId="14" xfId="0" applyNumberFormat="1" applyFont="1" applyFill="1" applyBorder="1" applyAlignment="1" applyProtection="1">
      <alignment horizontal="center" vertical="top"/>
    </xf>
    <xf numFmtId="1" fontId="12" fillId="0" borderId="14" xfId="0" applyNumberFormat="1" applyFont="1" applyFill="1" applyBorder="1" applyAlignment="1" applyProtection="1">
      <alignment horizontal="center" vertical="top"/>
    </xf>
    <xf numFmtId="169" fontId="12" fillId="0" borderId="14" xfId="0" applyNumberFormat="1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wrapText="1"/>
    </xf>
    <xf numFmtId="4" fontId="12" fillId="0" borderId="8" xfId="0" applyNumberFormat="1" applyFont="1" applyFill="1" applyBorder="1" applyAlignment="1" applyProtection="1">
      <alignment horizontal="right" vertical="top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/>
    </xf>
    <xf numFmtId="0" fontId="11" fillId="0" borderId="22" xfId="0" applyNumberFormat="1" applyFont="1" applyFill="1" applyBorder="1" applyAlignment="1" applyProtection="1">
      <alignment wrapText="1"/>
    </xf>
    <xf numFmtId="0" fontId="15" fillId="0" borderId="23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center" wrapText="1"/>
    </xf>
    <xf numFmtId="4" fontId="0" fillId="0" borderId="0" xfId="0" applyNumberFormat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8" fillId="0" borderId="21" xfId="0" applyNumberFormat="1" applyFont="1" applyFill="1" applyBorder="1" applyAlignment="1" applyProtection="1">
      <alignment horizontal="left" vertical="top"/>
    </xf>
    <xf numFmtId="0" fontId="8" fillId="0" borderId="16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wrapText="1"/>
    </xf>
    <xf numFmtId="0" fontId="2" fillId="0" borderId="5" xfId="0" applyNumberFormat="1" applyFont="1" applyFill="1" applyBorder="1" applyAlignment="1" applyProtection="1">
      <alignment horizontal="center" wrapText="1"/>
    </xf>
    <xf numFmtId="0" fontId="7" fillId="0" borderId="21" xfId="0" applyNumberFormat="1" applyFont="1" applyFill="1" applyBorder="1" applyAlignment="1" applyProtection="1">
      <alignment horizontal="left" wrapText="1"/>
    </xf>
    <xf numFmtId="0" fontId="7" fillId="0" borderId="16" xfId="0" applyNumberFormat="1" applyFont="1" applyFill="1" applyBorder="1" applyAlignment="1" applyProtection="1">
      <alignment horizontal="left" wrapText="1"/>
    </xf>
    <xf numFmtId="0" fontId="2" fillId="0" borderId="7" xfId="0" applyNumberFormat="1" applyFont="1" applyFill="1" applyBorder="1" applyAlignment="1" applyProtection="1">
      <alignment horizontal="left" vertical="top"/>
    </xf>
    <xf numFmtId="0" fontId="2" fillId="0" borderId="8" xfId="0" applyNumberFormat="1" applyFont="1" applyFill="1" applyBorder="1" applyAlignment="1" applyProtection="1">
      <alignment horizontal="left" vertical="top"/>
    </xf>
    <xf numFmtId="0" fontId="5" fillId="0" borderId="13" xfId="0" applyNumberFormat="1" applyFont="1" applyFill="1" applyBorder="1" applyAlignment="1" applyProtection="1">
      <alignment horizontal="left" vertical="top"/>
    </xf>
    <xf numFmtId="0" fontId="5" fillId="0" borderId="14" xfId="0" applyNumberFormat="1" applyFont="1" applyFill="1" applyBorder="1" applyAlignment="1" applyProtection="1">
      <alignment horizontal="left" vertical="top"/>
    </xf>
    <xf numFmtId="0" fontId="7" fillId="0" borderId="17" xfId="0" applyNumberFormat="1" applyFont="1" applyFill="1" applyBorder="1" applyAlignment="1" applyProtection="1">
      <alignment horizontal="left" vertical="top"/>
    </xf>
    <xf numFmtId="0" fontId="5" fillId="0" borderId="18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0" fontId="5" fillId="0" borderId="10" xfId="0" applyNumberFormat="1" applyFont="1" applyFill="1" applyBorder="1" applyAlignment="1" applyProtection="1">
      <alignment horizontal="left" vertical="top"/>
    </xf>
    <xf numFmtId="0" fontId="5" fillId="0" borderId="11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left" vertical="top"/>
    </xf>
    <xf numFmtId="165" fontId="2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right" vertical="top" wrapText="1"/>
    </xf>
    <xf numFmtId="49" fontId="17" fillId="0" borderId="28" xfId="0" applyNumberFormat="1" applyFont="1" applyFill="1" applyBorder="1" applyAlignment="1" applyProtection="1">
      <alignment horizontal="left" vertical="top" wrapText="1"/>
    </xf>
    <xf numFmtId="49" fontId="17" fillId="0" borderId="29" xfId="0" applyNumberFormat="1" applyFont="1" applyFill="1" applyBorder="1" applyAlignment="1" applyProtection="1">
      <alignment horizontal="left" vertical="top" wrapText="1"/>
    </xf>
    <xf numFmtId="49" fontId="17" fillId="0" borderId="16" xfId="0" applyNumberFormat="1" applyFont="1" applyFill="1" applyBorder="1" applyAlignment="1" applyProtection="1">
      <alignment horizontal="left" vertical="top" wrapText="1"/>
    </xf>
    <xf numFmtId="49" fontId="12" fillId="0" borderId="28" xfId="0" applyNumberFormat="1" applyFont="1" applyFill="1" applyBorder="1" applyAlignment="1" applyProtection="1">
      <alignment horizontal="left" vertical="top" wrapText="1"/>
    </xf>
    <xf numFmtId="49" fontId="12" fillId="0" borderId="29" xfId="0" applyNumberFormat="1" applyFont="1" applyFill="1" applyBorder="1" applyAlignment="1" applyProtection="1">
      <alignment horizontal="left" vertical="top" wrapText="1"/>
    </xf>
    <xf numFmtId="49" fontId="12" fillId="0" borderId="16" xfId="0" applyNumberFormat="1" applyFont="1" applyFill="1" applyBorder="1" applyAlignment="1" applyProtection="1">
      <alignment horizontal="left" vertical="top" wrapText="1"/>
    </xf>
    <xf numFmtId="0" fontId="20" fillId="0" borderId="23" xfId="0" applyNumberFormat="1" applyFont="1" applyFill="1" applyBorder="1" applyAlignment="1" applyProtection="1">
      <alignment horizontal="center" vertical="top"/>
    </xf>
    <xf numFmtId="0" fontId="16" fillId="0" borderId="8" xfId="0" applyNumberFormat="1" applyFont="1" applyFill="1" applyBorder="1" applyAlignment="1" applyProtection="1">
      <alignment horizontal="left" vertical="top" wrapText="1"/>
    </xf>
    <xf numFmtId="49" fontId="12" fillId="0" borderId="24" xfId="0" applyNumberFormat="1" applyFont="1" applyFill="1" applyBorder="1" applyAlignment="1" applyProtection="1">
      <alignment horizontal="left" vertical="top" wrapText="1"/>
    </xf>
    <xf numFmtId="49" fontId="12" fillId="0" borderId="23" xfId="0" applyNumberFormat="1" applyFont="1" applyFill="1" applyBorder="1" applyAlignment="1" applyProtection="1">
      <alignment horizontal="left" vertical="top" wrapText="1"/>
    </xf>
    <xf numFmtId="49" fontId="12" fillId="0" borderId="25" xfId="0" applyNumberFormat="1" applyFont="1" applyFill="1" applyBorder="1" applyAlignment="1" applyProtection="1">
      <alignment horizontal="left" vertical="top" wrapText="1"/>
    </xf>
    <xf numFmtId="49" fontId="12" fillId="0" borderId="14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9" fillId="0" borderId="8" xfId="0" applyNumberFormat="1" applyFont="1" applyFill="1" applyBorder="1" applyAlignment="1" applyProtection="1">
      <alignment horizontal="left" vertical="top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12" fillId="0" borderId="28" xfId="0" applyNumberFormat="1" applyFont="1" applyFill="1" applyBorder="1" applyAlignment="1" applyProtection="1">
      <alignment horizontal="center" vertical="center"/>
    </xf>
    <xf numFmtId="0" fontId="12" fillId="0" borderId="29" xfId="0" applyNumberFormat="1" applyFont="1" applyFill="1" applyBorder="1" applyAlignment="1" applyProtection="1">
      <alignment horizontal="center" vertical="center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/>
    </xf>
    <xf numFmtId="0" fontId="12" fillId="0" borderId="24" xfId="0" applyNumberFormat="1" applyFont="1" applyFill="1" applyBorder="1" applyAlignment="1" applyProtection="1">
      <alignment horizontal="center" vertical="center" wrapText="1"/>
    </xf>
    <xf numFmtId="0" fontId="12" fillId="0" borderId="23" xfId="0" applyNumberFormat="1" applyFont="1" applyFill="1" applyBorder="1" applyAlignment="1" applyProtection="1">
      <alignment horizontal="center" vertical="center" wrapText="1"/>
    </xf>
    <xf numFmtId="0" fontId="12" fillId="0" borderId="25" xfId="0" applyNumberFormat="1" applyFont="1" applyFill="1" applyBorder="1" applyAlignment="1" applyProtection="1">
      <alignment horizontal="center" vertical="center" wrapText="1"/>
    </xf>
    <xf numFmtId="0" fontId="12" fillId="0" borderId="26" xfId="0" applyNumberFormat="1" applyFont="1" applyFill="1" applyBorder="1" applyAlignment="1" applyProtection="1">
      <alignment horizontal="center" vertical="center" wrapText="1"/>
    </xf>
    <xf numFmtId="0" fontId="12" fillId="0" borderId="22" xfId="0" applyNumberFormat="1" applyFont="1" applyFill="1" applyBorder="1" applyAlignment="1" applyProtection="1">
      <alignment horizontal="center" vertical="center" wrapText="1"/>
    </xf>
    <xf numFmtId="0" fontId="12" fillId="0" borderId="27" xfId="0" applyNumberFormat="1" applyFont="1" applyFill="1" applyBorder="1" applyAlignment="1" applyProtection="1">
      <alignment horizontal="center" vertical="center" wrapText="1"/>
    </xf>
    <xf numFmtId="0" fontId="12" fillId="0" borderId="14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wrapText="1"/>
    </xf>
    <xf numFmtId="0" fontId="15" fillId="0" borderId="23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 xr:uid="{71CDD636-6F8F-4157-810E-EB05746084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C989E-47AB-4F1E-81EE-7A5E34F8B111}">
  <sheetPr>
    <pageSetUpPr fitToPage="1"/>
  </sheetPr>
  <dimension ref="A1:J59"/>
  <sheetViews>
    <sheetView topLeftCell="A4" workbookViewId="0">
      <selection activeCell="G31" sqref="G31"/>
    </sheetView>
  </sheetViews>
  <sheetFormatPr defaultColWidth="9.140625" defaultRowHeight="12.75" customHeight="1" outlineLevelCol="1" x14ac:dyDescent="0.2"/>
  <cols>
    <col min="1" max="1" width="4.5703125" style="1" customWidth="1"/>
    <col min="2" max="2" width="58.42578125" style="1" customWidth="1"/>
    <col min="3" max="3" width="17.7109375" style="1" customWidth="1"/>
    <col min="4" max="4" width="14.140625" style="1" customWidth="1"/>
    <col min="5" max="5" width="17.7109375" style="1" hidden="1" customWidth="1" outlineLevel="1"/>
    <col min="6" max="6" width="14.140625" style="1" customWidth="1" collapsed="1"/>
    <col min="7" max="7" width="18.42578125" style="1" customWidth="1"/>
    <col min="8" max="8" width="9.140625" style="1"/>
    <col min="9" max="9" width="12" style="1" bestFit="1" customWidth="1"/>
    <col min="10" max="10" width="9.7109375" style="1" bestFit="1" customWidth="1"/>
    <col min="11" max="16384" width="9.140625" style="1"/>
  </cols>
  <sheetData>
    <row r="1" spans="1:7" customFormat="1" ht="15" x14ac:dyDescent="0.25">
      <c r="A1" s="2"/>
      <c r="B1" s="2"/>
      <c r="C1" s="2"/>
      <c r="D1" s="2"/>
      <c r="E1" s="2"/>
      <c r="F1" s="2"/>
      <c r="G1" s="3" t="s">
        <v>0</v>
      </c>
    </row>
    <row r="2" spans="1:7" customFormat="1" ht="15" x14ac:dyDescent="0.25">
      <c r="A2" s="2"/>
      <c r="B2" s="2"/>
      <c r="C2" s="2"/>
      <c r="D2" s="2"/>
      <c r="E2" s="2"/>
      <c r="F2" s="2"/>
      <c r="G2" s="3" t="s">
        <v>1</v>
      </c>
    </row>
    <row r="3" spans="1:7" customFormat="1" ht="15" x14ac:dyDescent="0.25">
      <c r="A3" s="2"/>
      <c r="B3" s="2"/>
      <c r="C3" s="2"/>
      <c r="D3" s="2"/>
      <c r="E3" s="2"/>
      <c r="F3" s="2"/>
      <c r="G3" s="3"/>
    </row>
    <row r="4" spans="1:7" customFormat="1" ht="30.75" customHeight="1" x14ac:dyDescent="0.25">
      <c r="A4" s="2"/>
      <c r="B4" s="90" t="s">
        <v>2</v>
      </c>
      <c r="C4" s="90"/>
      <c r="D4" s="90"/>
      <c r="E4" s="90"/>
      <c r="F4" s="90"/>
      <c r="G4" s="90"/>
    </row>
    <row r="5" spans="1:7" customFormat="1" ht="27" customHeight="1" x14ac:dyDescent="0.25">
      <c r="A5" s="2"/>
      <c r="B5" s="91" t="s">
        <v>62</v>
      </c>
      <c r="C5" s="92"/>
      <c r="D5" s="92"/>
      <c r="E5" s="92"/>
      <c r="F5" s="92"/>
      <c r="G5" s="92"/>
    </row>
    <row r="6" spans="1:7" customFormat="1" ht="27" customHeight="1" x14ac:dyDescent="0.25">
      <c r="A6" s="2"/>
      <c r="B6" s="93" t="s">
        <v>2758</v>
      </c>
      <c r="C6" s="94"/>
      <c r="D6" s="94"/>
      <c r="E6" s="94"/>
      <c r="F6" s="94"/>
      <c r="G6" s="94"/>
    </row>
    <row r="7" spans="1:7" customFormat="1" ht="15" customHeight="1" x14ac:dyDescent="0.25">
      <c r="A7" s="4" t="s">
        <v>3</v>
      </c>
      <c r="B7" s="5"/>
      <c r="C7" s="6"/>
      <c r="D7" s="6"/>
      <c r="E7" s="6"/>
      <c r="F7" s="6"/>
      <c r="G7" s="6"/>
    </row>
    <row r="8" spans="1:7" customFormat="1" ht="15" customHeight="1" x14ac:dyDescent="0.25">
      <c r="A8" s="33" t="s">
        <v>4</v>
      </c>
      <c r="B8" s="95" t="s">
        <v>2759</v>
      </c>
      <c r="C8" s="89"/>
      <c r="D8" s="89"/>
      <c r="E8" s="89"/>
      <c r="F8" s="89"/>
      <c r="G8" s="89"/>
    </row>
    <row r="9" spans="1:7" customFormat="1" ht="15" customHeight="1" x14ac:dyDescent="0.25">
      <c r="A9" s="33" t="s">
        <v>5</v>
      </c>
      <c r="B9" s="95" t="s">
        <v>2760</v>
      </c>
      <c r="C9" s="89"/>
      <c r="D9" s="89"/>
      <c r="E9" s="89"/>
      <c r="F9" s="89"/>
      <c r="G9" s="89"/>
    </row>
    <row r="10" spans="1:7" customFormat="1" ht="15" customHeight="1" x14ac:dyDescent="0.25">
      <c r="A10" s="33" t="s">
        <v>6</v>
      </c>
      <c r="B10" s="89" t="s">
        <v>7</v>
      </c>
      <c r="C10" s="89"/>
      <c r="D10" s="89"/>
      <c r="E10" s="89"/>
      <c r="F10" s="89"/>
      <c r="G10" s="89"/>
    </row>
    <row r="11" spans="1:7" customFormat="1" ht="15.75" customHeight="1" thickBot="1" x14ac:dyDescent="0.3">
      <c r="A11" s="2"/>
      <c r="B11" s="5"/>
      <c r="C11" s="5"/>
      <c r="D11" s="5"/>
      <c r="E11" s="5"/>
      <c r="F11" s="5"/>
      <c r="G11" s="5"/>
    </row>
    <row r="12" spans="1:7" customFormat="1" ht="146.25" customHeight="1" thickBot="1" x14ac:dyDescent="0.3">
      <c r="A12" s="98" t="s">
        <v>8</v>
      </c>
      <c r="B12" s="99"/>
      <c r="C12" s="30" t="s">
        <v>9</v>
      </c>
      <c r="D12" s="30" t="s">
        <v>10</v>
      </c>
      <c r="E12" s="30" t="s">
        <v>11</v>
      </c>
      <c r="F12" s="30" t="s">
        <v>12</v>
      </c>
      <c r="G12" s="7" t="s">
        <v>13</v>
      </c>
    </row>
    <row r="13" spans="1:7" customFormat="1" ht="15" customHeight="1" x14ac:dyDescent="0.25">
      <c r="A13" s="100">
        <v>1</v>
      </c>
      <c r="B13" s="101"/>
      <c r="C13" s="31">
        <v>2</v>
      </c>
      <c r="D13" s="31">
        <v>3</v>
      </c>
      <c r="E13" s="31">
        <v>4</v>
      </c>
      <c r="F13" s="31">
        <v>5</v>
      </c>
      <c r="G13" s="8">
        <v>6</v>
      </c>
    </row>
    <row r="14" spans="1:7" customFormat="1" ht="15" customHeight="1" x14ac:dyDescent="0.25">
      <c r="A14" s="102" t="s">
        <v>53</v>
      </c>
      <c r="B14" s="103"/>
      <c r="C14" s="31"/>
      <c r="D14" s="31"/>
      <c r="E14" s="31"/>
      <c r="F14" s="31"/>
      <c r="G14" s="8"/>
    </row>
    <row r="15" spans="1:7" customFormat="1" ht="15" customHeight="1" x14ac:dyDescent="0.25">
      <c r="A15" s="104" t="s">
        <v>14</v>
      </c>
      <c r="B15" s="105"/>
      <c r="C15" s="9">
        <v>174311020</v>
      </c>
      <c r="D15" s="10">
        <v>1.0443</v>
      </c>
      <c r="E15" s="9">
        <v>182032998</v>
      </c>
      <c r="F15" s="10">
        <v>1.0330999999999999</v>
      </c>
      <c r="G15" s="45">
        <f>188058290-97.71</f>
        <v>188058192.28999999</v>
      </c>
    </row>
    <row r="16" spans="1:7" customFormat="1" ht="15" customHeight="1" x14ac:dyDescent="0.25">
      <c r="A16" s="104" t="s">
        <v>15</v>
      </c>
      <c r="B16" s="105"/>
      <c r="C16" s="9">
        <v>16400100</v>
      </c>
      <c r="D16" s="10">
        <v>1.0443</v>
      </c>
      <c r="E16" s="9">
        <v>17126624</v>
      </c>
      <c r="F16" s="10">
        <v>1.0330999999999999</v>
      </c>
      <c r="G16" s="45">
        <v>17693515</v>
      </c>
    </row>
    <row r="17" spans="1:10" customFormat="1" ht="15" customHeight="1" x14ac:dyDescent="0.25">
      <c r="A17" s="104" t="s">
        <v>16</v>
      </c>
      <c r="B17" s="105"/>
      <c r="C17" s="9">
        <v>14572710</v>
      </c>
      <c r="D17" s="10">
        <v>1.0443</v>
      </c>
      <c r="E17" s="9">
        <f>C17*D17</f>
        <v>15218281.052999999</v>
      </c>
      <c r="F17" s="10">
        <v>1.0330999999999999</v>
      </c>
      <c r="G17" s="45">
        <v>15722006.15</v>
      </c>
    </row>
    <row r="18" spans="1:10" customFormat="1" ht="15" customHeight="1" x14ac:dyDescent="0.25">
      <c r="A18" s="104" t="s">
        <v>17</v>
      </c>
      <c r="B18" s="105"/>
      <c r="C18" s="9" t="s">
        <v>2762</v>
      </c>
      <c r="D18" s="11"/>
      <c r="E18" s="9">
        <v>3241370</v>
      </c>
      <c r="F18" s="11"/>
      <c r="G18" s="45">
        <v>3322107</v>
      </c>
    </row>
    <row r="19" spans="1:10" customFormat="1" ht="15" customHeight="1" x14ac:dyDescent="0.25">
      <c r="A19" s="104" t="s">
        <v>18</v>
      </c>
      <c r="B19" s="105"/>
      <c r="C19" s="9" t="s">
        <v>2763</v>
      </c>
      <c r="D19" s="11"/>
      <c r="E19" s="9">
        <v>219332729</v>
      </c>
      <c r="F19" s="11"/>
      <c r="G19" s="45">
        <f>SUM(G15:G18)</f>
        <v>224795820.44</v>
      </c>
    </row>
    <row r="20" spans="1:10" customFormat="1" ht="15" customHeight="1" x14ac:dyDescent="0.25">
      <c r="A20" s="104" t="s">
        <v>19</v>
      </c>
      <c r="B20" s="105"/>
      <c r="C20" s="11">
        <v>41672617</v>
      </c>
      <c r="D20" s="11"/>
      <c r="E20" s="9">
        <f>(E19-1640770*1.0443)*0.2</f>
        <v>43523854.577800006</v>
      </c>
      <c r="F20" s="11"/>
      <c r="G20" s="45">
        <f>G19*0.2</f>
        <v>44959164.088</v>
      </c>
    </row>
    <row r="21" spans="1:10" customFormat="1" ht="15" customHeight="1" thickBot="1" x14ac:dyDescent="0.3">
      <c r="A21" s="106" t="s">
        <v>20</v>
      </c>
      <c r="B21" s="107"/>
      <c r="C21" s="34">
        <v>250035704</v>
      </c>
      <c r="D21" s="35"/>
      <c r="E21" s="34">
        <f>E19+E20</f>
        <v>262856583.57780001</v>
      </c>
      <c r="F21" s="35"/>
      <c r="G21" s="46">
        <f>G19+G20</f>
        <v>269754984.528</v>
      </c>
      <c r="J21" s="88"/>
    </row>
    <row r="22" spans="1:10" customFormat="1" ht="15" customHeight="1" x14ac:dyDescent="0.25">
      <c r="A22" s="108" t="s">
        <v>54</v>
      </c>
      <c r="B22" s="109"/>
      <c r="C22" s="37"/>
      <c r="D22" s="38"/>
      <c r="E22" s="37"/>
      <c r="F22" s="38"/>
      <c r="G22" s="47"/>
    </row>
    <row r="23" spans="1:10" customFormat="1" ht="15" customHeight="1" x14ac:dyDescent="0.25">
      <c r="A23" s="96" t="s">
        <v>55</v>
      </c>
      <c r="B23" s="97"/>
      <c r="C23" s="39">
        <v>33333.33</v>
      </c>
      <c r="D23" s="10">
        <v>1.0443</v>
      </c>
      <c r="E23" s="36"/>
      <c r="F23" s="10">
        <v>1.0330999999999999</v>
      </c>
      <c r="G23" s="48">
        <f>C23*D23*F23</f>
        <v>35962.207403778899</v>
      </c>
    </row>
    <row r="24" spans="1:10" customFormat="1" ht="15" customHeight="1" x14ac:dyDescent="0.25">
      <c r="A24" s="96" t="s">
        <v>56</v>
      </c>
      <c r="B24" s="97"/>
      <c r="C24" s="39">
        <v>8333.33</v>
      </c>
      <c r="D24" s="10">
        <v>1.0443</v>
      </c>
      <c r="E24" s="36"/>
      <c r="F24" s="10">
        <v>1.0330999999999999</v>
      </c>
      <c r="G24" s="48">
        <f t="shared" ref="G24:G30" si="0">C24*D24*F24</f>
        <v>8990.5491537789003</v>
      </c>
    </row>
    <row r="25" spans="1:10" customFormat="1" ht="15" customHeight="1" x14ac:dyDescent="0.25">
      <c r="A25" s="96" t="s">
        <v>57</v>
      </c>
      <c r="B25" s="97"/>
      <c r="C25" s="39">
        <v>2638502.5499999998</v>
      </c>
      <c r="D25" s="10">
        <v>1.0443</v>
      </c>
      <c r="E25" s="36"/>
      <c r="F25" s="10">
        <v>1.0330999999999999</v>
      </c>
      <c r="G25" s="48">
        <f t="shared" si="0"/>
        <v>2846591.5628141412</v>
      </c>
    </row>
    <row r="26" spans="1:10" customFormat="1" ht="15" customHeight="1" x14ac:dyDescent="0.25">
      <c r="A26" s="96" t="s">
        <v>58</v>
      </c>
      <c r="B26" s="97"/>
      <c r="C26" s="39">
        <v>966526.85</v>
      </c>
      <c r="D26" s="10">
        <v>1.0443</v>
      </c>
      <c r="E26" s="36"/>
      <c r="F26" s="10">
        <v>1.0330999999999999</v>
      </c>
      <c r="G26" s="48">
        <f t="shared" si="0"/>
        <v>1042753.2755059605</v>
      </c>
    </row>
    <row r="27" spans="1:10" customFormat="1" ht="15" customHeight="1" x14ac:dyDescent="0.25">
      <c r="A27" s="96" t="s">
        <v>59</v>
      </c>
      <c r="B27" s="97"/>
      <c r="C27" s="39">
        <v>19382</v>
      </c>
      <c r="D27" s="10">
        <v>1.0443</v>
      </c>
      <c r="E27" s="36"/>
      <c r="F27" s="10">
        <v>1.0330999999999999</v>
      </c>
      <c r="G27" s="48">
        <f t="shared" si="0"/>
        <v>20910.587208059998</v>
      </c>
    </row>
    <row r="28" spans="1:10" customFormat="1" ht="15" customHeight="1" x14ac:dyDescent="0.25">
      <c r="A28" s="96" t="s">
        <v>60</v>
      </c>
      <c r="B28" s="97"/>
      <c r="C28" s="39">
        <v>4519700</v>
      </c>
      <c r="D28" s="10">
        <v>1.0443</v>
      </c>
      <c r="E28" s="36"/>
      <c r="F28" s="10">
        <v>1.0330999999999999</v>
      </c>
      <c r="G28" s="48">
        <f t="shared" si="0"/>
        <v>4876152.1517009996</v>
      </c>
      <c r="H28" s="44"/>
    </row>
    <row r="29" spans="1:10" customFormat="1" ht="15" customHeight="1" x14ac:dyDescent="0.25">
      <c r="A29" s="96" t="s">
        <v>2764</v>
      </c>
      <c r="B29" s="97"/>
      <c r="C29" s="39">
        <v>1640770</v>
      </c>
      <c r="D29" s="10">
        <v>1.0443</v>
      </c>
      <c r="E29" s="36"/>
      <c r="F29" s="10">
        <v>1.0330999999999999</v>
      </c>
      <c r="G29" s="48">
        <f>C29*D29*F29</f>
        <v>1770171.5082740998</v>
      </c>
      <c r="H29" s="44"/>
    </row>
    <row r="30" spans="1:10" customFormat="1" ht="15" customHeight="1" x14ac:dyDescent="0.25">
      <c r="A30" s="96" t="s">
        <v>61</v>
      </c>
      <c r="B30" s="97"/>
      <c r="C30" s="39">
        <f>7058330-3079250+610090</f>
        <v>4589170</v>
      </c>
      <c r="D30" s="10">
        <v>1.0443</v>
      </c>
      <c r="E30" s="36"/>
      <c r="F30" s="10">
        <v>1.0330999999999999</v>
      </c>
      <c r="G30" s="48">
        <f t="shared" si="0"/>
        <v>4951100.9956460996</v>
      </c>
    </row>
    <row r="31" spans="1:10" customFormat="1" ht="15" customHeight="1" x14ac:dyDescent="0.25">
      <c r="A31" s="104" t="s">
        <v>18</v>
      </c>
      <c r="B31" s="105"/>
      <c r="C31" s="40">
        <f>SUM(C23:C30)</f>
        <v>14415718.060000001</v>
      </c>
      <c r="D31" s="35"/>
      <c r="E31" s="34"/>
      <c r="F31" s="35"/>
      <c r="G31" s="49">
        <f>SUM(G23:G30)</f>
        <v>15552632.83770692</v>
      </c>
    </row>
    <row r="32" spans="1:10" customFormat="1" ht="15" customHeight="1" x14ac:dyDescent="0.25">
      <c r="A32" s="104" t="s">
        <v>19</v>
      </c>
      <c r="B32" s="105"/>
      <c r="C32" s="40">
        <f>C31*0.2</f>
        <v>2883143.6120000002</v>
      </c>
      <c r="D32" s="35"/>
      <c r="E32" s="34"/>
      <c r="F32" s="35"/>
      <c r="G32" s="49">
        <f>G31*0.2</f>
        <v>3110526.5675413841</v>
      </c>
    </row>
    <row r="33" spans="1:7" customFormat="1" ht="15" customHeight="1" thickBot="1" x14ac:dyDescent="0.3">
      <c r="A33" s="111" t="s">
        <v>20</v>
      </c>
      <c r="B33" s="112"/>
      <c r="C33" s="41">
        <f>C31+C32</f>
        <v>17298861.672000002</v>
      </c>
      <c r="D33" s="13"/>
      <c r="E33" s="12"/>
      <c r="F33" s="13"/>
      <c r="G33" s="50">
        <f>G31+G32</f>
        <v>18663159.405248303</v>
      </c>
    </row>
    <row r="34" spans="1:7" customFormat="1" ht="15" customHeight="1" thickBot="1" x14ac:dyDescent="0.3">
      <c r="A34" s="2"/>
      <c r="B34" s="2"/>
      <c r="C34" s="42"/>
      <c r="D34" s="42"/>
      <c r="E34" s="42"/>
      <c r="F34" s="15"/>
      <c r="G34" s="50">
        <f>G21+G33</f>
        <v>288418143.93324828</v>
      </c>
    </row>
    <row r="35" spans="1:7" customFormat="1" ht="12.75" customHeight="1" x14ac:dyDescent="0.25">
      <c r="A35" s="2"/>
      <c r="B35" s="33" t="s">
        <v>21</v>
      </c>
      <c r="C35" s="113" t="s">
        <v>22</v>
      </c>
      <c r="D35" s="113"/>
      <c r="E35" s="14"/>
      <c r="F35" s="15"/>
      <c r="G35" s="15"/>
    </row>
    <row r="36" spans="1:7" customFormat="1" ht="12.75" customHeight="1" x14ac:dyDescent="0.25">
      <c r="A36" s="2"/>
      <c r="B36" s="33" t="s">
        <v>23</v>
      </c>
      <c r="C36" s="32" t="s">
        <v>24</v>
      </c>
      <c r="D36" s="32"/>
      <c r="E36" s="43"/>
      <c r="F36" s="16"/>
      <c r="G36" s="16"/>
    </row>
    <row r="37" spans="1:7" customFormat="1" ht="12.75" customHeight="1" x14ac:dyDescent="0.25">
      <c r="A37" s="2"/>
      <c r="B37" s="33" t="s">
        <v>25</v>
      </c>
      <c r="C37" s="32" t="s">
        <v>26</v>
      </c>
      <c r="D37" s="32"/>
      <c r="E37" s="32"/>
      <c r="F37" s="16"/>
      <c r="G37" s="16"/>
    </row>
    <row r="38" spans="1:7" customFormat="1" ht="12.75" customHeight="1" x14ac:dyDescent="0.25">
      <c r="A38" s="2"/>
      <c r="B38" s="33" t="s">
        <v>27</v>
      </c>
      <c r="C38" s="32" t="s">
        <v>28</v>
      </c>
      <c r="D38" s="32"/>
      <c r="E38" s="32"/>
      <c r="F38" s="16"/>
      <c r="G38" s="16"/>
    </row>
    <row r="39" spans="1:7" customFormat="1" ht="12.75" customHeight="1" x14ac:dyDescent="0.25">
      <c r="A39" s="2"/>
      <c r="B39" s="33" t="s">
        <v>29</v>
      </c>
      <c r="C39" s="113" t="s">
        <v>30</v>
      </c>
      <c r="D39" s="113"/>
      <c r="E39" s="32"/>
      <c r="F39" s="16"/>
      <c r="G39" s="16"/>
    </row>
    <row r="40" spans="1:7" customFormat="1" ht="15" customHeight="1" x14ac:dyDescent="0.25">
      <c r="A40" s="2"/>
      <c r="B40" s="3"/>
      <c r="C40" s="16"/>
      <c r="D40" s="16"/>
      <c r="E40" s="16"/>
      <c r="F40" s="16"/>
      <c r="G40" s="3"/>
    </row>
    <row r="41" spans="1:7" customFormat="1" ht="19.5" customHeight="1" x14ac:dyDescent="0.25">
      <c r="A41" s="17" t="s">
        <v>31</v>
      </c>
      <c r="B41" s="17"/>
      <c r="C41" s="17"/>
      <c r="D41" s="17"/>
      <c r="E41" s="17"/>
      <c r="F41" s="17"/>
      <c r="G41" s="17"/>
    </row>
    <row r="42" spans="1:7" customFormat="1" ht="12.75" customHeight="1" x14ac:dyDescent="0.25">
      <c r="A42" s="2"/>
      <c r="B42" s="110" t="s">
        <v>32</v>
      </c>
      <c r="C42" s="110"/>
      <c r="D42" s="32" t="s">
        <v>33</v>
      </c>
      <c r="E42" s="18"/>
      <c r="F42" s="18"/>
      <c r="G42" s="18"/>
    </row>
    <row r="43" spans="1:7" customFormat="1" ht="25.5" customHeight="1" x14ac:dyDescent="0.25">
      <c r="A43" s="2"/>
      <c r="B43" s="114" t="s">
        <v>34</v>
      </c>
      <c r="C43" s="114"/>
      <c r="D43" s="19">
        <v>1.0443</v>
      </c>
      <c r="E43" s="18"/>
      <c r="F43" s="18"/>
      <c r="G43" s="18"/>
    </row>
    <row r="44" spans="1:7" customFormat="1" ht="15" x14ac:dyDescent="0.25">
      <c r="A44" s="2"/>
      <c r="B44" s="20"/>
      <c r="C44" s="20"/>
      <c r="D44" s="18"/>
      <c r="E44" s="18"/>
      <c r="F44" s="18"/>
      <c r="G44" s="18"/>
    </row>
    <row r="45" spans="1:7" s="21" customFormat="1" ht="21" customHeight="1" x14ac:dyDescent="0.25">
      <c r="A45" s="115" t="s">
        <v>35</v>
      </c>
      <c r="B45" s="115"/>
      <c r="C45" s="115"/>
      <c r="D45" s="115"/>
      <c r="E45" s="115"/>
      <c r="F45" s="115"/>
      <c r="G45" s="115"/>
    </row>
    <row r="46" spans="1:7" s="21" customFormat="1" ht="15" customHeight="1" x14ac:dyDescent="0.25">
      <c r="A46" s="4"/>
      <c r="B46" s="22" t="s">
        <v>36</v>
      </c>
      <c r="C46" s="23"/>
      <c r="D46" s="116">
        <v>0.2</v>
      </c>
      <c r="E46" s="113"/>
      <c r="F46" s="24"/>
      <c r="G46" s="24"/>
    </row>
    <row r="47" spans="1:7" s="21" customFormat="1" ht="15" customHeight="1" x14ac:dyDescent="0.25">
      <c r="A47" s="4"/>
      <c r="B47" s="22" t="s">
        <v>37</v>
      </c>
      <c r="C47" s="23"/>
      <c r="D47" s="116">
        <v>0.8</v>
      </c>
      <c r="E47" s="113"/>
      <c r="F47" s="24"/>
      <c r="G47" s="24"/>
    </row>
    <row r="48" spans="1:7" s="21" customFormat="1" ht="15" customHeight="1" x14ac:dyDescent="0.25">
      <c r="A48" s="4"/>
      <c r="B48" s="117" t="s">
        <v>38</v>
      </c>
      <c r="C48" s="117"/>
      <c r="D48" s="24"/>
      <c r="E48" s="24"/>
      <c r="F48" s="24"/>
      <c r="G48" s="24"/>
    </row>
    <row r="49" spans="1:7" s="21" customFormat="1" ht="15" customHeight="1" x14ac:dyDescent="0.25">
      <c r="A49" s="4"/>
      <c r="B49" s="110" t="s">
        <v>39</v>
      </c>
      <c r="C49" s="110"/>
      <c r="D49" s="113"/>
      <c r="E49" s="113"/>
      <c r="F49" s="32" t="s">
        <v>40</v>
      </c>
      <c r="G49" s="24"/>
    </row>
    <row r="50" spans="1:7" s="21" customFormat="1" ht="15" customHeight="1" x14ac:dyDescent="0.25">
      <c r="A50" s="4"/>
      <c r="B50" s="110" t="s">
        <v>41</v>
      </c>
      <c r="C50" s="110"/>
      <c r="D50" s="113"/>
      <c r="E50" s="113"/>
      <c r="F50" s="32" t="s">
        <v>42</v>
      </c>
      <c r="G50" s="24"/>
    </row>
    <row r="51" spans="1:7" s="21" customFormat="1" ht="15" customHeight="1" x14ac:dyDescent="0.25">
      <c r="A51" s="4"/>
      <c r="B51" s="117" t="s">
        <v>43</v>
      </c>
      <c r="C51" s="117"/>
      <c r="D51" s="24"/>
      <c r="E51" s="24"/>
      <c r="F51" s="24"/>
      <c r="G51" s="24"/>
    </row>
    <row r="52" spans="1:7" s="21" customFormat="1" ht="15" customHeight="1" x14ac:dyDescent="0.25">
      <c r="A52" s="4"/>
      <c r="B52" s="110" t="s">
        <v>39</v>
      </c>
      <c r="C52" s="110"/>
      <c r="D52" s="113" t="s">
        <v>44</v>
      </c>
      <c r="E52" s="113"/>
      <c r="F52" s="25">
        <v>1.0063</v>
      </c>
      <c r="G52" s="24"/>
    </row>
    <row r="53" spans="1:7" s="21" customFormat="1" ht="15" customHeight="1" x14ac:dyDescent="0.25">
      <c r="A53" s="4"/>
      <c r="B53" s="110" t="s">
        <v>41</v>
      </c>
      <c r="C53" s="110"/>
      <c r="D53" s="113" t="s">
        <v>45</v>
      </c>
      <c r="E53" s="113"/>
      <c r="F53" s="25">
        <v>1.0043</v>
      </c>
      <c r="G53" s="24"/>
    </row>
    <row r="54" spans="1:7" s="21" customFormat="1" ht="15" customHeight="1" x14ac:dyDescent="0.25">
      <c r="A54" s="4"/>
      <c r="B54" s="117" t="s">
        <v>46</v>
      </c>
      <c r="C54" s="117"/>
      <c r="D54" s="24"/>
      <c r="E54" s="24"/>
      <c r="F54" s="24"/>
      <c r="G54" s="24"/>
    </row>
    <row r="55" spans="1:7" s="21" customFormat="1" ht="15" customHeight="1" x14ac:dyDescent="0.25">
      <c r="A55" s="4"/>
      <c r="B55" s="110" t="s">
        <v>47</v>
      </c>
      <c r="C55" s="110"/>
      <c r="D55" s="113" t="s">
        <v>48</v>
      </c>
      <c r="E55" s="113"/>
      <c r="F55" s="25">
        <v>1.0095000000000001</v>
      </c>
      <c r="G55" s="24"/>
    </row>
    <row r="56" spans="1:7" s="21" customFormat="1" ht="15" customHeight="1" x14ac:dyDescent="0.25">
      <c r="A56" s="4"/>
      <c r="B56" s="110" t="s">
        <v>49</v>
      </c>
      <c r="C56" s="110"/>
      <c r="D56" s="113" t="s">
        <v>50</v>
      </c>
      <c r="E56" s="113"/>
      <c r="F56" s="26">
        <v>1.0389999999999999</v>
      </c>
      <c r="G56" s="24"/>
    </row>
    <row r="57" spans="1:7" s="21" customFormat="1" ht="15" customHeight="1" x14ac:dyDescent="0.25">
      <c r="A57" s="4"/>
      <c r="B57" s="117" t="s">
        <v>51</v>
      </c>
      <c r="C57" s="117"/>
      <c r="D57" s="117"/>
      <c r="E57" s="117"/>
      <c r="F57" s="27"/>
      <c r="G57" s="24"/>
    </row>
    <row r="58" spans="1:7" s="21" customFormat="1" ht="15" customHeight="1" x14ac:dyDescent="0.25">
      <c r="A58" s="4"/>
      <c r="B58" s="117" t="s">
        <v>52</v>
      </c>
      <c r="C58" s="117"/>
      <c r="D58" s="117"/>
      <c r="E58" s="117"/>
      <c r="F58" s="28">
        <v>1.0330999999999999</v>
      </c>
      <c r="G58" s="24"/>
    </row>
    <row r="59" spans="1:7" customFormat="1" ht="15" x14ac:dyDescent="0.25">
      <c r="B59" s="29"/>
      <c r="C59" s="29"/>
      <c r="D59" s="29"/>
      <c r="E59" s="29"/>
      <c r="F59" s="29"/>
      <c r="G59" s="29"/>
    </row>
  </sheetData>
  <mergeCells count="52">
    <mergeCell ref="B58:E58"/>
    <mergeCell ref="B54:C54"/>
    <mergeCell ref="B55:C55"/>
    <mergeCell ref="D55:E55"/>
    <mergeCell ref="B56:C56"/>
    <mergeCell ref="D56:E56"/>
    <mergeCell ref="B57:E57"/>
    <mergeCell ref="B53:C53"/>
    <mergeCell ref="D53:E53"/>
    <mergeCell ref="B43:C43"/>
    <mergeCell ref="A45:G45"/>
    <mergeCell ref="D46:E46"/>
    <mergeCell ref="D47:E47"/>
    <mergeCell ref="B48:C48"/>
    <mergeCell ref="B49:C49"/>
    <mergeCell ref="D49:E49"/>
    <mergeCell ref="B50:C50"/>
    <mergeCell ref="D50:E50"/>
    <mergeCell ref="B51:C51"/>
    <mergeCell ref="B52:C52"/>
    <mergeCell ref="D52:E52"/>
    <mergeCell ref="B42:C42"/>
    <mergeCell ref="A24:B24"/>
    <mergeCell ref="A25:B25"/>
    <mergeCell ref="A26:B26"/>
    <mergeCell ref="A27:B27"/>
    <mergeCell ref="A28:B28"/>
    <mergeCell ref="A30:B30"/>
    <mergeCell ref="A31:B31"/>
    <mergeCell ref="A32:B32"/>
    <mergeCell ref="A33:B33"/>
    <mergeCell ref="C35:D35"/>
    <mergeCell ref="C39:D39"/>
    <mergeCell ref="A29:B29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B10:G10"/>
    <mergeCell ref="B4:G4"/>
    <mergeCell ref="B5:G5"/>
    <mergeCell ref="B6:G6"/>
    <mergeCell ref="B8:G8"/>
    <mergeCell ref="B9:G9"/>
  </mergeCells>
  <pageMargins left="0.69999998807907104" right="0.69999998807907104" top="0.75" bottom="0.75" header="0.30000001192092901" footer="0.30000001192092901"/>
  <pageSetup paperSize="9" fitToHeight="1000" orientation="landscape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3B7F7-0E49-42F5-A3D4-7089D07681E4}">
  <sheetPr>
    <pageSetUpPr fitToPage="1"/>
  </sheetPr>
  <dimension ref="A1:AP1171"/>
  <sheetViews>
    <sheetView tabSelected="1" topLeftCell="E1151" zoomScaleNormal="100" workbookViewId="0">
      <selection activeCell="I1169" sqref="I1169"/>
    </sheetView>
  </sheetViews>
  <sheetFormatPr defaultColWidth="8.85546875" defaultRowHeight="15" customHeight="1" x14ac:dyDescent="0.25"/>
  <cols>
    <col min="1" max="1" width="7.42578125" style="51" customWidth="1"/>
    <col min="2" max="2" width="9" style="54" customWidth="1"/>
    <col min="3" max="3" width="7.5703125" style="54" customWidth="1"/>
    <col min="4" max="4" width="12.7109375" style="54" customWidth="1"/>
    <col min="5" max="5" width="24" style="54" customWidth="1"/>
    <col min="6" max="6" width="22.7109375" style="54" customWidth="1"/>
    <col min="7" max="7" width="22.28515625" style="54" customWidth="1"/>
    <col min="8" max="8" width="10.7109375" style="54" customWidth="1"/>
    <col min="9" max="9" width="11.28515625" style="54" customWidth="1"/>
    <col min="10" max="11" width="18" style="54" customWidth="1"/>
    <col min="12" max="12" width="20.85546875" style="54" customWidth="1"/>
    <col min="13" max="25" width="184.5703125" style="55" hidden="1" customWidth="1"/>
    <col min="26" max="26" width="29.28515625" style="55" hidden="1" customWidth="1"/>
    <col min="27" max="27" width="69" style="55" hidden="1" customWidth="1"/>
    <col min="28" max="29" width="138.28515625" style="55" hidden="1" customWidth="1"/>
    <col min="30" max="31" width="184.5703125" style="55" hidden="1" customWidth="1"/>
    <col min="32" max="42" width="138.28515625" style="55" hidden="1" customWidth="1"/>
    <col min="43" max="16384" width="8.85546875" style="54"/>
  </cols>
  <sheetData>
    <row r="1" spans="1:27" x14ac:dyDescent="0.25">
      <c r="B1" s="52"/>
      <c r="C1" s="52"/>
      <c r="D1" s="52"/>
      <c r="E1" s="52"/>
      <c r="F1" s="52"/>
      <c r="G1" s="52"/>
      <c r="H1" s="52"/>
      <c r="I1" s="53"/>
    </row>
    <row r="2" spans="1:27" ht="21" customHeight="1" x14ac:dyDescent="0.25">
      <c r="A2" s="149" t="s">
        <v>63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87"/>
    </row>
    <row r="3" spans="1:27" x14ac:dyDescent="0.25">
      <c r="B3" s="51"/>
      <c r="C3" s="51"/>
      <c r="D3" s="51"/>
    </row>
    <row r="4" spans="1:27" ht="15" customHeight="1" x14ac:dyDescent="0.25">
      <c r="A4" s="147" t="s">
        <v>2758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85"/>
      <c r="M4" s="55" t="s">
        <v>64</v>
      </c>
      <c r="N4" s="55" t="s">
        <v>64</v>
      </c>
      <c r="O4" s="55" t="s">
        <v>64</v>
      </c>
      <c r="P4" s="55" t="s">
        <v>64</v>
      </c>
      <c r="Q4" s="55" t="s">
        <v>64</v>
      </c>
      <c r="R4" s="55" t="s">
        <v>64</v>
      </c>
      <c r="S4" s="55" t="s">
        <v>64</v>
      </c>
      <c r="T4" s="55" t="s">
        <v>64</v>
      </c>
      <c r="U4" s="55" t="s">
        <v>64</v>
      </c>
      <c r="V4" s="55" t="s">
        <v>64</v>
      </c>
      <c r="W4" s="55" t="s">
        <v>64</v>
      </c>
      <c r="X4" s="55" t="s">
        <v>64</v>
      </c>
    </row>
    <row r="5" spans="1:27" x14ac:dyDescent="0.25">
      <c r="A5" s="148" t="s">
        <v>65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86"/>
    </row>
    <row r="6" spans="1:27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27" ht="26.25" customHeight="1" x14ac:dyDescent="0.25">
      <c r="A7" s="132" t="s">
        <v>66</v>
      </c>
      <c r="B7" s="137" t="s">
        <v>67</v>
      </c>
      <c r="C7" s="138"/>
      <c r="D7" s="139"/>
      <c r="E7" s="132" t="s">
        <v>68</v>
      </c>
      <c r="F7" s="132"/>
      <c r="G7" s="132"/>
      <c r="H7" s="132" t="s">
        <v>69</v>
      </c>
      <c r="I7" s="132" t="s">
        <v>70</v>
      </c>
      <c r="J7" s="143" t="s">
        <v>71</v>
      </c>
      <c r="K7" s="145" t="s">
        <v>72</v>
      </c>
      <c r="L7" s="132" t="s">
        <v>73</v>
      </c>
    </row>
    <row r="8" spans="1:27" ht="32.25" customHeight="1" x14ac:dyDescent="0.25">
      <c r="A8" s="132"/>
      <c r="B8" s="140"/>
      <c r="C8" s="141"/>
      <c r="D8" s="142"/>
      <c r="E8" s="132"/>
      <c r="F8" s="132"/>
      <c r="G8" s="132"/>
      <c r="H8" s="132"/>
      <c r="I8" s="132"/>
      <c r="J8" s="144"/>
      <c r="K8" s="146"/>
      <c r="L8" s="132"/>
    </row>
    <row r="9" spans="1:27" x14ac:dyDescent="0.25">
      <c r="A9" s="57">
        <v>1</v>
      </c>
      <c r="B9" s="133">
        <v>2</v>
      </c>
      <c r="C9" s="134"/>
      <c r="D9" s="135"/>
      <c r="E9" s="136">
        <v>3</v>
      </c>
      <c r="F9" s="136"/>
      <c r="G9" s="136"/>
      <c r="H9" s="58">
        <v>4</v>
      </c>
      <c r="I9" s="58">
        <v>5</v>
      </c>
      <c r="J9" s="58">
        <v>6</v>
      </c>
      <c r="K9" s="58">
        <v>7</v>
      </c>
      <c r="L9" s="57">
        <v>8</v>
      </c>
    </row>
    <row r="10" spans="1:27" x14ac:dyDescent="0.25">
      <c r="A10" s="125" t="s">
        <v>74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Y10" s="59" t="s">
        <v>74</v>
      </c>
    </row>
    <row r="11" spans="1:27" x14ac:dyDescent="0.25">
      <c r="A11" s="60" t="s">
        <v>75</v>
      </c>
      <c r="B11" s="126" t="s">
        <v>76</v>
      </c>
      <c r="C11" s="127"/>
      <c r="D11" s="128"/>
      <c r="E11" s="129" t="s">
        <v>77</v>
      </c>
      <c r="F11" s="129"/>
      <c r="G11" s="129"/>
      <c r="H11" s="61" t="s">
        <v>78</v>
      </c>
      <c r="I11" s="62">
        <v>0.09</v>
      </c>
      <c r="J11" s="63">
        <v>5973.21</v>
      </c>
      <c r="K11" s="63">
        <v>537.59</v>
      </c>
      <c r="L11" s="64"/>
      <c r="Y11" s="59"/>
      <c r="Z11" s="65" t="s">
        <v>76</v>
      </c>
      <c r="AA11" s="65" t="s">
        <v>77</v>
      </c>
    </row>
    <row r="12" spans="1:27" x14ac:dyDescent="0.25">
      <c r="A12" s="60" t="s">
        <v>79</v>
      </c>
      <c r="B12" s="126" t="s">
        <v>80</v>
      </c>
      <c r="C12" s="127"/>
      <c r="D12" s="128"/>
      <c r="E12" s="129" t="s">
        <v>81</v>
      </c>
      <c r="F12" s="129"/>
      <c r="G12" s="129"/>
      <c r="H12" s="61" t="s">
        <v>78</v>
      </c>
      <c r="I12" s="62">
        <v>0.01</v>
      </c>
      <c r="J12" s="63">
        <v>7474.39</v>
      </c>
      <c r="K12" s="63">
        <v>74.739999999999995</v>
      </c>
      <c r="L12" s="64"/>
      <c r="Y12" s="59"/>
      <c r="Z12" s="65" t="s">
        <v>80</v>
      </c>
      <c r="AA12" s="65" t="s">
        <v>81</v>
      </c>
    </row>
    <row r="13" spans="1:27" x14ac:dyDescent="0.25">
      <c r="A13" s="60" t="s">
        <v>82</v>
      </c>
      <c r="B13" s="126" t="s">
        <v>83</v>
      </c>
      <c r="C13" s="127"/>
      <c r="D13" s="128"/>
      <c r="E13" s="129" t="s">
        <v>84</v>
      </c>
      <c r="F13" s="129"/>
      <c r="G13" s="129"/>
      <c r="H13" s="61" t="s">
        <v>78</v>
      </c>
      <c r="I13" s="62">
        <v>0.04</v>
      </c>
      <c r="J13" s="63">
        <v>9699.82</v>
      </c>
      <c r="K13" s="63">
        <v>387.99</v>
      </c>
      <c r="L13" s="64"/>
      <c r="Y13" s="59"/>
      <c r="Z13" s="65" t="s">
        <v>83</v>
      </c>
      <c r="AA13" s="65" t="s">
        <v>84</v>
      </c>
    </row>
    <row r="14" spans="1:27" x14ac:dyDescent="0.25">
      <c r="A14" s="60" t="s">
        <v>85</v>
      </c>
      <c r="B14" s="126" t="s">
        <v>86</v>
      </c>
      <c r="C14" s="127"/>
      <c r="D14" s="128"/>
      <c r="E14" s="129" t="s">
        <v>87</v>
      </c>
      <c r="F14" s="129"/>
      <c r="G14" s="129"/>
      <c r="H14" s="61" t="s">
        <v>78</v>
      </c>
      <c r="I14" s="62">
        <v>0.02</v>
      </c>
      <c r="J14" s="63">
        <v>11581.09</v>
      </c>
      <c r="K14" s="63">
        <v>231.62</v>
      </c>
      <c r="L14" s="64"/>
      <c r="Y14" s="59"/>
      <c r="Z14" s="65" t="s">
        <v>86</v>
      </c>
      <c r="AA14" s="65" t="s">
        <v>87</v>
      </c>
    </row>
    <row r="15" spans="1:27" x14ac:dyDescent="0.25">
      <c r="A15" s="60" t="s">
        <v>88</v>
      </c>
      <c r="B15" s="126" t="s">
        <v>89</v>
      </c>
      <c r="C15" s="127"/>
      <c r="D15" s="128"/>
      <c r="E15" s="129" t="s">
        <v>90</v>
      </c>
      <c r="F15" s="129"/>
      <c r="G15" s="129"/>
      <c r="H15" s="61" t="s">
        <v>78</v>
      </c>
      <c r="I15" s="62">
        <v>0.31</v>
      </c>
      <c r="J15" s="63">
        <v>7226.76</v>
      </c>
      <c r="K15" s="63">
        <v>2240.3000000000002</v>
      </c>
      <c r="L15" s="64"/>
      <c r="Y15" s="59"/>
      <c r="Z15" s="65" t="s">
        <v>89</v>
      </c>
      <c r="AA15" s="65" t="s">
        <v>90</v>
      </c>
    </row>
    <row r="16" spans="1:27" ht="26.25" x14ac:dyDescent="0.25">
      <c r="A16" s="60" t="s">
        <v>91</v>
      </c>
      <c r="B16" s="126" t="s">
        <v>92</v>
      </c>
      <c r="C16" s="127"/>
      <c r="D16" s="128"/>
      <c r="E16" s="129" t="s">
        <v>93</v>
      </c>
      <c r="F16" s="129"/>
      <c r="G16" s="129"/>
      <c r="H16" s="61" t="s">
        <v>78</v>
      </c>
      <c r="I16" s="62">
        <v>7.0000000000000007E-2</v>
      </c>
      <c r="J16" s="63">
        <v>9079.89</v>
      </c>
      <c r="K16" s="63">
        <v>635.59</v>
      </c>
      <c r="L16" s="64"/>
      <c r="Y16" s="59"/>
      <c r="Z16" s="65" t="s">
        <v>92</v>
      </c>
      <c r="AA16" s="65" t="s">
        <v>93</v>
      </c>
    </row>
    <row r="17" spans="1:29" ht="26.25" x14ac:dyDescent="0.25">
      <c r="A17" s="60" t="s">
        <v>94</v>
      </c>
      <c r="B17" s="126" t="s">
        <v>95</v>
      </c>
      <c r="C17" s="127"/>
      <c r="D17" s="128"/>
      <c r="E17" s="129" t="s">
        <v>96</v>
      </c>
      <c r="F17" s="129"/>
      <c r="G17" s="129"/>
      <c r="H17" s="61" t="s">
        <v>78</v>
      </c>
      <c r="I17" s="62">
        <v>0.05</v>
      </c>
      <c r="J17" s="63">
        <v>11809.27</v>
      </c>
      <c r="K17" s="63">
        <v>590.46</v>
      </c>
      <c r="L17" s="64"/>
      <c r="Y17" s="59"/>
      <c r="Z17" s="65" t="s">
        <v>95</v>
      </c>
      <c r="AA17" s="65" t="s">
        <v>96</v>
      </c>
    </row>
    <row r="18" spans="1:29" ht="26.25" x14ac:dyDescent="0.25">
      <c r="A18" s="60" t="s">
        <v>97</v>
      </c>
      <c r="B18" s="126" t="s">
        <v>98</v>
      </c>
      <c r="C18" s="127"/>
      <c r="D18" s="128"/>
      <c r="E18" s="129" t="s">
        <v>99</v>
      </c>
      <c r="F18" s="129"/>
      <c r="G18" s="129"/>
      <c r="H18" s="61" t="s">
        <v>78</v>
      </c>
      <c r="I18" s="62">
        <v>0.03</v>
      </c>
      <c r="J18" s="63">
        <v>14103.66</v>
      </c>
      <c r="K18" s="63">
        <v>423.11</v>
      </c>
      <c r="L18" s="64"/>
      <c r="Y18" s="59"/>
      <c r="Z18" s="65" t="s">
        <v>98</v>
      </c>
      <c r="AA18" s="65" t="s">
        <v>99</v>
      </c>
    </row>
    <row r="19" spans="1:29" ht="26.25" x14ac:dyDescent="0.25">
      <c r="A19" s="60" t="s">
        <v>100</v>
      </c>
      <c r="B19" s="126" t="s">
        <v>101</v>
      </c>
      <c r="C19" s="127"/>
      <c r="D19" s="128"/>
      <c r="E19" s="129" t="s">
        <v>102</v>
      </c>
      <c r="F19" s="129"/>
      <c r="G19" s="129"/>
      <c r="H19" s="61" t="s">
        <v>78</v>
      </c>
      <c r="I19" s="62">
        <v>0.02</v>
      </c>
      <c r="J19" s="63">
        <v>18803.02</v>
      </c>
      <c r="K19" s="63">
        <v>376.06</v>
      </c>
      <c r="L19" s="64"/>
      <c r="Y19" s="59"/>
      <c r="Z19" s="65" t="s">
        <v>101</v>
      </c>
      <c r="AA19" s="65" t="s">
        <v>102</v>
      </c>
    </row>
    <row r="20" spans="1:29" ht="39" x14ac:dyDescent="0.25">
      <c r="A20" s="60" t="s">
        <v>103</v>
      </c>
      <c r="B20" s="126" t="s">
        <v>104</v>
      </c>
      <c r="C20" s="127"/>
      <c r="D20" s="128"/>
      <c r="E20" s="129" t="s">
        <v>105</v>
      </c>
      <c r="F20" s="129"/>
      <c r="G20" s="129"/>
      <c r="H20" s="61" t="s">
        <v>78</v>
      </c>
      <c r="I20" s="62">
        <v>0.56999999999999995</v>
      </c>
      <c r="J20" s="63">
        <v>6139.26</v>
      </c>
      <c r="K20" s="63">
        <v>3499.38</v>
      </c>
      <c r="L20" s="64"/>
      <c r="Y20" s="59"/>
      <c r="Z20" s="65" t="s">
        <v>104</v>
      </c>
      <c r="AA20" s="65" t="s">
        <v>105</v>
      </c>
    </row>
    <row r="21" spans="1:29" ht="39" x14ac:dyDescent="0.25">
      <c r="A21" s="60" t="s">
        <v>106</v>
      </c>
      <c r="B21" s="126" t="s">
        <v>107</v>
      </c>
      <c r="C21" s="127"/>
      <c r="D21" s="128"/>
      <c r="E21" s="129" t="s">
        <v>108</v>
      </c>
      <c r="F21" s="129"/>
      <c r="G21" s="129"/>
      <c r="H21" s="61" t="s">
        <v>78</v>
      </c>
      <c r="I21" s="62">
        <v>7.0000000000000007E-2</v>
      </c>
      <c r="J21" s="63">
        <v>10397.799999999999</v>
      </c>
      <c r="K21" s="63">
        <v>727.85</v>
      </c>
      <c r="L21" s="64"/>
      <c r="Y21" s="59"/>
      <c r="Z21" s="65" t="s">
        <v>107</v>
      </c>
      <c r="AA21" s="65" t="s">
        <v>108</v>
      </c>
    </row>
    <row r="22" spans="1:29" ht="26.25" x14ac:dyDescent="0.25">
      <c r="A22" s="60" t="s">
        <v>109</v>
      </c>
      <c r="B22" s="126" t="s">
        <v>110</v>
      </c>
      <c r="C22" s="127"/>
      <c r="D22" s="128"/>
      <c r="E22" s="129" t="s">
        <v>111</v>
      </c>
      <c r="F22" s="129"/>
      <c r="G22" s="129"/>
      <c r="H22" s="61" t="s">
        <v>78</v>
      </c>
      <c r="I22" s="62">
        <v>0.56999999999999995</v>
      </c>
      <c r="J22" s="63">
        <v>1908.16</v>
      </c>
      <c r="K22" s="63">
        <v>1087.6500000000001</v>
      </c>
      <c r="L22" s="64"/>
      <c r="Y22" s="59"/>
      <c r="Z22" s="65" t="s">
        <v>110</v>
      </c>
      <c r="AA22" s="65" t="s">
        <v>111</v>
      </c>
    </row>
    <row r="23" spans="1:29" ht="26.25" x14ac:dyDescent="0.25">
      <c r="A23" s="60" t="s">
        <v>112</v>
      </c>
      <c r="B23" s="126" t="s">
        <v>113</v>
      </c>
      <c r="C23" s="127"/>
      <c r="D23" s="128"/>
      <c r="E23" s="129" t="s">
        <v>114</v>
      </c>
      <c r="F23" s="129"/>
      <c r="G23" s="129"/>
      <c r="H23" s="61" t="s">
        <v>78</v>
      </c>
      <c r="I23" s="62">
        <v>7.0000000000000007E-2</v>
      </c>
      <c r="J23" s="63">
        <v>3871.59</v>
      </c>
      <c r="K23" s="63">
        <v>271.01</v>
      </c>
      <c r="L23" s="64"/>
      <c r="Y23" s="59"/>
      <c r="Z23" s="65" t="s">
        <v>113</v>
      </c>
      <c r="AA23" s="65" t="s">
        <v>114</v>
      </c>
    </row>
    <row r="24" spans="1:29" ht="26.25" x14ac:dyDescent="0.25">
      <c r="A24" s="60" t="s">
        <v>115</v>
      </c>
      <c r="B24" s="126" t="s">
        <v>116</v>
      </c>
      <c r="C24" s="127"/>
      <c r="D24" s="128"/>
      <c r="E24" s="129" t="s">
        <v>117</v>
      </c>
      <c r="F24" s="129"/>
      <c r="G24" s="129"/>
      <c r="H24" s="61" t="s">
        <v>118</v>
      </c>
      <c r="I24" s="66">
        <v>7.0839999999999996</v>
      </c>
      <c r="J24" s="63">
        <v>78.599999999999994</v>
      </c>
      <c r="K24" s="63">
        <v>556.79999999999995</v>
      </c>
      <c r="L24" s="64"/>
      <c r="Y24" s="59"/>
      <c r="Z24" s="65" t="s">
        <v>116</v>
      </c>
      <c r="AA24" s="65" t="s">
        <v>117</v>
      </c>
    </row>
    <row r="25" spans="1:29" ht="51.75" x14ac:dyDescent="0.25">
      <c r="A25" s="60" t="s">
        <v>119</v>
      </c>
      <c r="B25" s="126" t="s">
        <v>120</v>
      </c>
      <c r="C25" s="127"/>
      <c r="D25" s="128"/>
      <c r="E25" s="129" t="s">
        <v>121</v>
      </c>
      <c r="F25" s="129"/>
      <c r="G25" s="129"/>
      <c r="H25" s="61" t="s">
        <v>118</v>
      </c>
      <c r="I25" s="66">
        <v>7.0839999999999996</v>
      </c>
      <c r="J25" s="63">
        <v>368.36</v>
      </c>
      <c r="K25" s="63">
        <v>2609.46</v>
      </c>
      <c r="L25" s="64"/>
      <c r="Y25" s="59"/>
      <c r="Z25" s="65" t="s">
        <v>120</v>
      </c>
      <c r="AA25" s="65" t="s">
        <v>121</v>
      </c>
    </row>
    <row r="26" spans="1:29" x14ac:dyDescent="0.25">
      <c r="A26" s="67"/>
      <c r="B26" s="118" t="s">
        <v>122</v>
      </c>
      <c r="C26" s="119"/>
      <c r="D26" s="119"/>
      <c r="E26" s="119"/>
      <c r="F26" s="119"/>
      <c r="G26" s="119"/>
      <c r="H26" s="119"/>
      <c r="I26" s="119"/>
      <c r="J26" s="120"/>
      <c r="K26" s="68">
        <v>14249.61</v>
      </c>
      <c r="L26" s="69"/>
      <c r="Y26" s="59"/>
      <c r="Z26" s="65"/>
      <c r="AA26" s="65"/>
      <c r="AB26" s="70" t="s">
        <v>122</v>
      </c>
    </row>
    <row r="27" spans="1:29" x14ac:dyDescent="0.25">
      <c r="A27" s="125" t="s">
        <v>1078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Y27" s="59" t="s">
        <v>1078</v>
      </c>
      <c r="Z27" s="65"/>
      <c r="AA27" s="65"/>
      <c r="AB27" s="70"/>
      <c r="AC27" s="70"/>
    </row>
    <row r="28" spans="1:29" ht="26.25" x14ac:dyDescent="0.25">
      <c r="A28" s="60" t="s">
        <v>124</v>
      </c>
      <c r="B28" s="126" t="s">
        <v>125</v>
      </c>
      <c r="C28" s="127"/>
      <c r="D28" s="128"/>
      <c r="E28" s="129" t="s">
        <v>126</v>
      </c>
      <c r="F28" s="129"/>
      <c r="G28" s="129"/>
      <c r="H28" s="61" t="s">
        <v>127</v>
      </c>
      <c r="I28" s="71">
        <v>5.0000000000000001E-4</v>
      </c>
      <c r="J28" s="63">
        <v>92156.76</v>
      </c>
      <c r="K28" s="63">
        <v>46.08</v>
      </c>
      <c r="L28" s="64"/>
      <c r="Y28" s="59"/>
      <c r="Z28" s="65" t="s">
        <v>125</v>
      </c>
      <c r="AA28" s="65" t="s">
        <v>126</v>
      </c>
      <c r="AB28" s="70"/>
      <c r="AC28" s="70"/>
    </row>
    <row r="29" spans="1:29" x14ac:dyDescent="0.25">
      <c r="A29" s="60" t="s">
        <v>128</v>
      </c>
      <c r="B29" s="126" t="s">
        <v>129</v>
      </c>
      <c r="C29" s="127"/>
      <c r="D29" s="128"/>
      <c r="E29" s="129" t="s">
        <v>130</v>
      </c>
      <c r="F29" s="129"/>
      <c r="G29" s="129"/>
      <c r="H29" s="61" t="s">
        <v>131</v>
      </c>
      <c r="I29" s="72">
        <v>0.4</v>
      </c>
      <c r="J29" s="63">
        <v>16712.66</v>
      </c>
      <c r="K29" s="63">
        <v>6685.06</v>
      </c>
      <c r="L29" s="64"/>
      <c r="Y29" s="59"/>
      <c r="Z29" s="65" t="s">
        <v>129</v>
      </c>
      <c r="AA29" s="65" t="s">
        <v>130</v>
      </c>
      <c r="AB29" s="70"/>
      <c r="AC29" s="70"/>
    </row>
    <row r="30" spans="1:29" x14ac:dyDescent="0.25">
      <c r="A30" s="60" t="s">
        <v>132</v>
      </c>
      <c r="B30" s="126" t="s">
        <v>133</v>
      </c>
      <c r="C30" s="127"/>
      <c r="D30" s="128"/>
      <c r="E30" s="129" t="s">
        <v>134</v>
      </c>
      <c r="F30" s="129"/>
      <c r="G30" s="129"/>
      <c r="H30" s="61" t="s">
        <v>135</v>
      </c>
      <c r="I30" s="62">
        <v>0.08</v>
      </c>
      <c r="J30" s="63">
        <v>230738.9</v>
      </c>
      <c r="K30" s="63">
        <v>18459.11</v>
      </c>
      <c r="L30" s="64"/>
      <c r="Y30" s="59"/>
      <c r="Z30" s="65" t="s">
        <v>133</v>
      </c>
      <c r="AA30" s="65" t="s">
        <v>134</v>
      </c>
      <c r="AB30" s="70"/>
      <c r="AC30" s="70"/>
    </row>
    <row r="31" spans="1:29" ht="26.25" x14ac:dyDescent="0.25">
      <c r="A31" s="60" t="s">
        <v>136</v>
      </c>
      <c r="B31" s="126" t="s">
        <v>137</v>
      </c>
      <c r="C31" s="127"/>
      <c r="D31" s="128"/>
      <c r="E31" s="129" t="s">
        <v>138</v>
      </c>
      <c r="F31" s="129"/>
      <c r="G31" s="129"/>
      <c r="H31" s="61" t="s">
        <v>127</v>
      </c>
      <c r="I31" s="71">
        <v>5.0000000000000001E-4</v>
      </c>
      <c r="J31" s="63">
        <v>12989.55</v>
      </c>
      <c r="K31" s="63">
        <v>6.49</v>
      </c>
      <c r="L31" s="64"/>
      <c r="Y31" s="59"/>
      <c r="Z31" s="65" t="s">
        <v>137</v>
      </c>
      <c r="AA31" s="65" t="s">
        <v>138</v>
      </c>
      <c r="AB31" s="70"/>
      <c r="AC31" s="70"/>
    </row>
    <row r="32" spans="1:29" ht="26.25" x14ac:dyDescent="0.25">
      <c r="A32" s="60" t="s">
        <v>139</v>
      </c>
      <c r="B32" s="126" t="s">
        <v>140</v>
      </c>
      <c r="C32" s="127"/>
      <c r="D32" s="128"/>
      <c r="E32" s="129" t="s">
        <v>117</v>
      </c>
      <c r="F32" s="129"/>
      <c r="G32" s="129"/>
      <c r="H32" s="61" t="s">
        <v>118</v>
      </c>
      <c r="I32" s="62">
        <v>0.63</v>
      </c>
      <c r="J32" s="63">
        <v>78.58</v>
      </c>
      <c r="K32" s="63">
        <v>49.51</v>
      </c>
      <c r="L32" s="64"/>
      <c r="Y32" s="59"/>
      <c r="Z32" s="65" t="s">
        <v>140</v>
      </c>
      <c r="AA32" s="65" t="s">
        <v>117</v>
      </c>
      <c r="AB32" s="70"/>
      <c r="AC32" s="70"/>
    </row>
    <row r="33" spans="1:30" ht="51.75" x14ac:dyDescent="0.25">
      <c r="A33" s="60" t="s">
        <v>141</v>
      </c>
      <c r="B33" s="126" t="s">
        <v>142</v>
      </c>
      <c r="C33" s="127"/>
      <c r="D33" s="128"/>
      <c r="E33" s="129" t="s">
        <v>121</v>
      </c>
      <c r="F33" s="129"/>
      <c r="G33" s="129"/>
      <c r="H33" s="61" t="s">
        <v>118</v>
      </c>
      <c r="I33" s="62">
        <v>3.47</v>
      </c>
      <c r="J33" s="63">
        <v>368.36</v>
      </c>
      <c r="K33" s="63">
        <v>1278.21</v>
      </c>
      <c r="L33" s="64"/>
      <c r="Y33" s="59"/>
      <c r="Z33" s="65" t="s">
        <v>142</v>
      </c>
      <c r="AA33" s="65" t="s">
        <v>121</v>
      </c>
      <c r="AB33" s="70"/>
      <c r="AC33" s="70"/>
    </row>
    <row r="34" spans="1:30" x14ac:dyDescent="0.25">
      <c r="A34" s="67"/>
      <c r="B34" s="118" t="s">
        <v>1079</v>
      </c>
      <c r="C34" s="119"/>
      <c r="D34" s="119"/>
      <c r="E34" s="119"/>
      <c r="F34" s="119"/>
      <c r="G34" s="119"/>
      <c r="H34" s="119"/>
      <c r="I34" s="119"/>
      <c r="J34" s="120"/>
      <c r="K34" s="68">
        <v>26524.46</v>
      </c>
      <c r="L34" s="69"/>
      <c r="Y34" s="59"/>
      <c r="Z34" s="65"/>
      <c r="AA34" s="65"/>
      <c r="AB34" s="70" t="s">
        <v>1079</v>
      </c>
      <c r="AC34" s="70"/>
    </row>
    <row r="35" spans="1:30" x14ac:dyDescent="0.25">
      <c r="A35" s="125" t="s">
        <v>1080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Y35" s="59" t="s">
        <v>1080</v>
      </c>
      <c r="Z35" s="65"/>
      <c r="AA35" s="65"/>
      <c r="AB35" s="70"/>
      <c r="AC35" s="70"/>
    </row>
    <row r="36" spans="1:30" x14ac:dyDescent="0.25">
      <c r="A36" s="60" t="s">
        <v>143</v>
      </c>
      <c r="B36" s="126" t="s">
        <v>1121</v>
      </c>
      <c r="C36" s="127"/>
      <c r="D36" s="128"/>
      <c r="E36" s="129" t="s">
        <v>144</v>
      </c>
      <c r="F36" s="129"/>
      <c r="G36" s="129"/>
      <c r="H36" s="61" t="s">
        <v>78</v>
      </c>
      <c r="I36" s="62">
        <v>0.06</v>
      </c>
      <c r="J36" s="63">
        <v>30593745.350000001</v>
      </c>
      <c r="K36" s="63">
        <v>1835624.72</v>
      </c>
      <c r="L36" s="64"/>
      <c r="Y36" s="59"/>
      <c r="Z36" s="65" t="s">
        <v>1121</v>
      </c>
      <c r="AA36" s="65" t="s">
        <v>144</v>
      </c>
      <c r="AB36" s="70"/>
      <c r="AC36" s="70"/>
    </row>
    <row r="37" spans="1:30" ht="26.25" x14ac:dyDescent="0.25">
      <c r="A37" s="60" t="s">
        <v>145</v>
      </c>
      <c r="B37" s="126" t="s">
        <v>1123</v>
      </c>
      <c r="C37" s="127"/>
      <c r="D37" s="128"/>
      <c r="E37" s="129" t="s">
        <v>1124</v>
      </c>
      <c r="F37" s="129"/>
      <c r="G37" s="129"/>
      <c r="H37" s="61" t="s">
        <v>118</v>
      </c>
      <c r="I37" s="66">
        <v>-0.14399999999999999</v>
      </c>
      <c r="J37" s="63">
        <v>141309.91</v>
      </c>
      <c r="K37" s="63">
        <v>-20348.63</v>
      </c>
      <c r="L37" s="64"/>
      <c r="Y37" s="59"/>
      <c r="Z37" s="65" t="s">
        <v>1123</v>
      </c>
      <c r="AA37" s="65" t="s">
        <v>1124</v>
      </c>
      <c r="AB37" s="70"/>
      <c r="AC37" s="70"/>
    </row>
    <row r="38" spans="1:30" x14ac:dyDescent="0.25">
      <c r="A38" s="60" t="s">
        <v>147</v>
      </c>
      <c r="B38" s="126" t="s">
        <v>148</v>
      </c>
      <c r="C38" s="127"/>
      <c r="D38" s="128"/>
      <c r="E38" s="129" t="s">
        <v>1126</v>
      </c>
      <c r="F38" s="129"/>
      <c r="G38" s="129"/>
      <c r="H38" s="61" t="s">
        <v>118</v>
      </c>
      <c r="I38" s="73">
        <v>-5.8049999999999997E-2</v>
      </c>
      <c r="J38" s="63">
        <v>247752.31</v>
      </c>
      <c r="K38" s="63">
        <v>-14382.02</v>
      </c>
      <c r="L38" s="64"/>
      <c r="Y38" s="59"/>
      <c r="Z38" s="65" t="s">
        <v>148</v>
      </c>
      <c r="AA38" s="65" t="s">
        <v>1126</v>
      </c>
      <c r="AB38" s="70"/>
      <c r="AC38" s="70"/>
    </row>
    <row r="39" spans="1:30" x14ac:dyDescent="0.25">
      <c r="A39" s="60" t="s">
        <v>150</v>
      </c>
      <c r="B39" s="126" t="s">
        <v>1128</v>
      </c>
      <c r="C39" s="127"/>
      <c r="D39" s="128"/>
      <c r="E39" s="129" t="s">
        <v>1129</v>
      </c>
      <c r="F39" s="129"/>
      <c r="G39" s="129"/>
      <c r="H39" s="61" t="s">
        <v>118</v>
      </c>
      <c r="I39" s="73">
        <v>-1.686E-2</v>
      </c>
      <c r="J39" s="63">
        <v>136504.75</v>
      </c>
      <c r="K39" s="63">
        <v>-2301.4699999999998</v>
      </c>
      <c r="L39" s="64"/>
      <c r="Y39" s="59"/>
      <c r="Z39" s="65" t="s">
        <v>1128</v>
      </c>
      <c r="AA39" s="65" t="s">
        <v>1129</v>
      </c>
      <c r="AB39" s="70"/>
      <c r="AC39" s="70"/>
    </row>
    <row r="40" spans="1:30" x14ac:dyDescent="0.25">
      <c r="A40" s="60" t="s">
        <v>151</v>
      </c>
      <c r="B40" s="126" t="s">
        <v>1131</v>
      </c>
      <c r="C40" s="127"/>
      <c r="D40" s="128"/>
      <c r="E40" s="129" t="s">
        <v>1132</v>
      </c>
      <c r="F40" s="129"/>
      <c r="G40" s="129"/>
      <c r="H40" s="61" t="s">
        <v>118</v>
      </c>
      <c r="I40" s="73">
        <v>-1.014E-2</v>
      </c>
      <c r="J40" s="63">
        <v>150584.84</v>
      </c>
      <c r="K40" s="63">
        <v>-1526.93</v>
      </c>
      <c r="L40" s="64"/>
      <c r="Y40" s="59"/>
      <c r="Z40" s="65" t="s">
        <v>1131</v>
      </c>
      <c r="AA40" s="65" t="s">
        <v>1132</v>
      </c>
      <c r="AB40" s="70"/>
      <c r="AC40" s="70"/>
    </row>
    <row r="41" spans="1:30" ht="26.25" x14ac:dyDescent="0.25">
      <c r="A41" s="60" t="s">
        <v>152</v>
      </c>
      <c r="B41" s="126" t="s">
        <v>153</v>
      </c>
      <c r="C41" s="127"/>
      <c r="D41" s="128"/>
      <c r="E41" s="129" t="s">
        <v>146</v>
      </c>
      <c r="F41" s="129"/>
      <c r="G41" s="129"/>
      <c r="H41" s="61" t="s">
        <v>78</v>
      </c>
      <c r="I41" s="72">
        <v>0.1</v>
      </c>
      <c r="J41" s="63">
        <v>121634.3</v>
      </c>
      <c r="K41" s="63">
        <v>12163.43</v>
      </c>
      <c r="L41" s="64"/>
      <c r="Y41" s="59"/>
      <c r="Z41" s="65" t="s">
        <v>153</v>
      </c>
      <c r="AA41" s="65" t="s">
        <v>146</v>
      </c>
      <c r="AB41" s="70"/>
      <c r="AC41" s="70"/>
    </row>
    <row r="42" spans="1:30" x14ac:dyDescent="0.25">
      <c r="A42" s="60" t="s">
        <v>155</v>
      </c>
      <c r="B42" s="126" t="s">
        <v>1135</v>
      </c>
      <c r="C42" s="127"/>
      <c r="D42" s="128"/>
      <c r="E42" s="129" t="s">
        <v>1136</v>
      </c>
      <c r="F42" s="129"/>
      <c r="G42" s="129"/>
      <c r="H42" s="61" t="s">
        <v>118</v>
      </c>
      <c r="I42" s="71">
        <v>-4.7999999999999996E-3</v>
      </c>
      <c r="J42" s="63">
        <v>78811.19</v>
      </c>
      <c r="K42" s="63">
        <v>-378.29</v>
      </c>
      <c r="L42" s="64"/>
      <c r="Y42" s="59"/>
      <c r="Z42" s="65" t="s">
        <v>1135</v>
      </c>
      <c r="AA42" s="65" t="s">
        <v>1136</v>
      </c>
      <c r="AB42" s="70"/>
      <c r="AC42" s="70"/>
    </row>
    <row r="43" spans="1:30" x14ac:dyDescent="0.25">
      <c r="A43" s="60" t="s">
        <v>158</v>
      </c>
      <c r="B43" s="126" t="s">
        <v>1138</v>
      </c>
      <c r="C43" s="127"/>
      <c r="D43" s="128"/>
      <c r="E43" s="129" t="s">
        <v>144</v>
      </c>
      <c r="F43" s="129"/>
      <c r="G43" s="129"/>
      <c r="H43" s="61" t="s">
        <v>78</v>
      </c>
      <c r="I43" s="62">
        <v>0.06</v>
      </c>
      <c r="J43" s="63">
        <v>20965766.550000001</v>
      </c>
      <c r="K43" s="63">
        <v>1257945.99</v>
      </c>
      <c r="L43" s="64"/>
      <c r="Y43" s="59"/>
      <c r="Z43" s="65" t="s">
        <v>1138</v>
      </c>
      <c r="AA43" s="65" t="s">
        <v>144</v>
      </c>
      <c r="AB43" s="70"/>
      <c r="AC43" s="70"/>
    </row>
    <row r="44" spans="1:30" x14ac:dyDescent="0.25">
      <c r="A44" s="130" t="s">
        <v>149</v>
      </c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Y44" s="59"/>
      <c r="Z44" s="65"/>
      <c r="AA44" s="65"/>
      <c r="AB44" s="70"/>
      <c r="AC44" s="70"/>
      <c r="AD44" s="74" t="s">
        <v>149</v>
      </c>
    </row>
    <row r="45" spans="1:30" x14ac:dyDescent="0.25">
      <c r="A45" s="60" t="s">
        <v>159</v>
      </c>
      <c r="B45" s="126" t="s">
        <v>1140</v>
      </c>
      <c r="C45" s="127"/>
      <c r="D45" s="128"/>
      <c r="E45" s="129" t="s">
        <v>144</v>
      </c>
      <c r="F45" s="129"/>
      <c r="G45" s="129"/>
      <c r="H45" s="61" t="s">
        <v>78</v>
      </c>
      <c r="I45" s="62">
        <v>0.04</v>
      </c>
      <c r="J45" s="63">
        <v>12237497.439999999</v>
      </c>
      <c r="K45" s="63">
        <v>489499.9</v>
      </c>
      <c r="L45" s="64"/>
      <c r="Y45" s="59"/>
      <c r="Z45" s="65" t="s">
        <v>1140</v>
      </c>
      <c r="AA45" s="65" t="s">
        <v>144</v>
      </c>
      <c r="AB45" s="70"/>
      <c r="AC45" s="70"/>
      <c r="AD45" s="74"/>
    </row>
    <row r="46" spans="1:30" ht="26.25" x14ac:dyDescent="0.25">
      <c r="A46" s="60" t="s">
        <v>162</v>
      </c>
      <c r="B46" s="126" t="s">
        <v>1142</v>
      </c>
      <c r="C46" s="127"/>
      <c r="D46" s="128"/>
      <c r="E46" s="129" t="s">
        <v>1124</v>
      </c>
      <c r="F46" s="129"/>
      <c r="G46" s="129"/>
      <c r="H46" s="61" t="s">
        <v>118</v>
      </c>
      <c r="I46" s="71">
        <v>-3.8399999999999997E-2</v>
      </c>
      <c r="J46" s="63">
        <v>141309.85999999999</v>
      </c>
      <c r="K46" s="63">
        <v>-5426.3</v>
      </c>
      <c r="L46" s="64"/>
      <c r="Y46" s="59"/>
      <c r="Z46" s="65" t="s">
        <v>1142</v>
      </c>
      <c r="AA46" s="65" t="s">
        <v>1124</v>
      </c>
      <c r="AB46" s="70"/>
      <c r="AC46" s="70"/>
      <c r="AD46" s="74"/>
    </row>
    <row r="47" spans="1:30" x14ac:dyDescent="0.25">
      <c r="A47" s="60" t="s">
        <v>165</v>
      </c>
      <c r="B47" s="126" t="s">
        <v>1144</v>
      </c>
      <c r="C47" s="127"/>
      <c r="D47" s="128"/>
      <c r="E47" s="129" t="s">
        <v>1126</v>
      </c>
      <c r="F47" s="129"/>
      <c r="G47" s="129"/>
      <c r="H47" s="61" t="s">
        <v>118</v>
      </c>
      <c r="I47" s="73">
        <v>-1.5480000000000001E-2</v>
      </c>
      <c r="J47" s="63">
        <v>247752.45</v>
      </c>
      <c r="K47" s="63">
        <v>-3835.21</v>
      </c>
      <c r="L47" s="64"/>
      <c r="Y47" s="59"/>
      <c r="Z47" s="65" t="s">
        <v>1144</v>
      </c>
      <c r="AA47" s="65" t="s">
        <v>1126</v>
      </c>
      <c r="AB47" s="70"/>
      <c r="AC47" s="70"/>
      <c r="AD47" s="74"/>
    </row>
    <row r="48" spans="1:30" x14ac:dyDescent="0.25">
      <c r="A48" s="60" t="s">
        <v>167</v>
      </c>
      <c r="B48" s="126" t="s">
        <v>1146</v>
      </c>
      <c r="C48" s="127"/>
      <c r="D48" s="128"/>
      <c r="E48" s="129" t="s">
        <v>1129</v>
      </c>
      <c r="F48" s="129"/>
      <c r="G48" s="129"/>
      <c r="H48" s="61" t="s">
        <v>118</v>
      </c>
      <c r="I48" s="75">
        <v>-4.496E-3</v>
      </c>
      <c r="J48" s="63">
        <v>136504.43</v>
      </c>
      <c r="K48" s="63">
        <v>-613.72</v>
      </c>
      <c r="L48" s="64"/>
      <c r="Y48" s="59"/>
      <c r="Z48" s="65" t="s">
        <v>1146</v>
      </c>
      <c r="AA48" s="65" t="s">
        <v>1129</v>
      </c>
      <c r="AB48" s="70"/>
      <c r="AC48" s="70"/>
      <c r="AD48" s="74"/>
    </row>
    <row r="49" spans="1:30" x14ac:dyDescent="0.25">
      <c r="A49" s="60" t="s">
        <v>171</v>
      </c>
      <c r="B49" s="126" t="s">
        <v>1148</v>
      </c>
      <c r="C49" s="127"/>
      <c r="D49" s="128"/>
      <c r="E49" s="129" t="s">
        <v>1132</v>
      </c>
      <c r="F49" s="129"/>
      <c r="G49" s="129"/>
      <c r="H49" s="61" t="s">
        <v>118</v>
      </c>
      <c r="I49" s="75">
        <v>-2.7039999999999998E-3</v>
      </c>
      <c r="J49" s="63">
        <v>150586.44</v>
      </c>
      <c r="K49" s="63">
        <v>-407.19</v>
      </c>
      <c r="L49" s="64"/>
      <c r="Y49" s="59"/>
      <c r="Z49" s="65" t="s">
        <v>1148</v>
      </c>
      <c r="AA49" s="65" t="s">
        <v>1132</v>
      </c>
      <c r="AB49" s="70"/>
      <c r="AC49" s="70"/>
      <c r="AD49" s="74"/>
    </row>
    <row r="50" spans="1:30" ht="26.25" x14ac:dyDescent="0.25">
      <c r="A50" s="60" t="s">
        <v>173</v>
      </c>
      <c r="B50" s="126" t="s">
        <v>1150</v>
      </c>
      <c r="C50" s="127"/>
      <c r="D50" s="128"/>
      <c r="E50" s="129" t="s">
        <v>146</v>
      </c>
      <c r="F50" s="129"/>
      <c r="G50" s="129"/>
      <c r="H50" s="61" t="s">
        <v>78</v>
      </c>
      <c r="I50" s="62">
        <v>0.08</v>
      </c>
      <c r="J50" s="63">
        <v>121633.96</v>
      </c>
      <c r="K50" s="63">
        <v>9730.7199999999993</v>
      </c>
      <c r="L50" s="64"/>
      <c r="Y50" s="59"/>
      <c r="Z50" s="65" t="s">
        <v>1150</v>
      </c>
      <c r="AA50" s="65" t="s">
        <v>146</v>
      </c>
      <c r="AB50" s="70"/>
      <c r="AC50" s="70"/>
      <c r="AD50" s="74"/>
    </row>
    <row r="51" spans="1:30" x14ac:dyDescent="0.25">
      <c r="A51" s="60" t="s">
        <v>175</v>
      </c>
      <c r="B51" s="126" t="s">
        <v>1152</v>
      </c>
      <c r="C51" s="127"/>
      <c r="D51" s="128"/>
      <c r="E51" s="129" t="s">
        <v>1136</v>
      </c>
      <c r="F51" s="129"/>
      <c r="G51" s="129"/>
      <c r="H51" s="61" t="s">
        <v>118</v>
      </c>
      <c r="I51" s="73">
        <v>-3.8400000000000001E-3</v>
      </c>
      <c r="J51" s="63">
        <v>78810.62</v>
      </c>
      <c r="K51" s="63">
        <v>-302.63</v>
      </c>
      <c r="L51" s="64"/>
      <c r="Y51" s="59"/>
      <c r="Z51" s="65" t="s">
        <v>1152</v>
      </c>
      <c r="AA51" s="65" t="s">
        <v>1136</v>
      </c>
      <c r="AB51" s="70"/>
      <c r="AC51" s="70"/>
      <c r="AD51" s="74"/>
    </row>
    <row r="52" spans="1:30" x14ac:dyDescent="0.25">
      <c r="A52" s="60" t="s">
        <v>178</v>
      </c>
      <c r="B52" s="126" t="s">
        <v>1154</v>
      </c>
      <c r="C52" s="127"/>
      <c r="D52" s="128"/>
      <c r="E52" s="129" t="s">
        <v>144</v>
      </c>
      <c r="F52" s="129"/>
      <c r="G52" s="129"/>
      <c r="H52" s="61" t="s">
        <v>78</v>
      </c>
      <c r="I52" s="62">
        <v>0.04</v>
      </c>
      <c r="J52" s="63">
        <v>8386305.79</v>
      </c>
      <c r="K52" s="63">
        <v>335452.23</v>
      </c>
      <c r="L52" s="64"/>
      <c r="Y52" s="59"/>
      <c r="Z52" s="65" t="s">
        <v>1154</v>
      </c>
      <c r="AA52" s="65" t="s">
        <v>144</v>
      </c>
      <c r="AB52" s="70"/>
      <c r="AC52" s="70"/>
      <c r="AD52" s="74"/>
    </row>
    <row r="53" spans="1:30" x14ac:dyDescent="0.25">
      <c r="A53" s="130" t="s">
        <v>154</v>
      </c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Y53" s="59"/>
      <c r="Z53" s="65"/>
      <c r="AA53" s="65"/>
      <c r="AB53" s="70"/>
      <c r="AC53" s="70"/>
      <c r="AD53" s="74" t="s">
        <v>154</v>
      </c>
    </row>
    <row r="54" spans="1:30" x14ac:dyDescent="0.25">
      <c r="A54" s="60" t="s">
        <v>180</v>
      </c>
      <c r="B54" s="126" t="s">
        <v>1156</v>
      </c>
      <c r="C54" s="127"/>
      <c r="D54" s="128"/>
      <c r="E54" s="129" t="s">
        <v>156</v>
      </c>
      <c r="F54" s="129"/>
      <c r="G54" s="129"/>
      <c r="H54" s="61" t="s">
        <v>135</v>
      </c>
      <c r="I54" s="76">
        <v>1</v>
      </c>
      <c r="J54" s="63">
        <v>2249864.9900000002</v>
      </c>
      <c r="K54" s="63">
        <v>2249864.9900000002</v>
      </c>
      <c r="L54" s="64"/>
      <c r="Y54" s="59"/>
      <c r="Z54" s="65" t="s">
        <v>1156</v>
      </c>
      <c r="AA54" s="65" t="s">
        <v>156</v>
      </c>
      <c r="AB54" s="70"/>
      <c r="AC54" s="70"/>
      <c r="AD54" s="74"/>
    </row>
    <row r="55" spans="1:30" ht="26.25" x14ac:dyDescent="0.25">
      <c r="A55" s="60" t="s">
        <v>183</v>
      </c>
      <c r="B55" s="126" t="s">
        <v>1158</v>
      </c>
      <c r="C55" s="127"/>
      <c r="D55" s="128"/>
      <c r="E55" s="129" t="s">
        <v>1159</v>
      </c>
      <c r="F55" s="129"/>
      <c r="G55" s="129"/>
      <c r="H55" s="61" t="s">
        <v>131</v>
      </c>
      <c r="I55" s="62">
        <v>-0.36</v>
      </c>
      <c r="J55" s="63">
        <v>50830.1</v>
      </c>
      <c r="K55" s="63">
        <v>-18298.84</v>
      </c>
      <c r="L55" s="64"/>
      <c r="Y55" s="59"/>
      <c r="Z55" s="65" t="s">
        <v>1158</v>
      </c>
      <c r="AA55" s="65" t="s">
        <v>1159</v>
      </c>
      <c r="AB55" s="70"/>
      <c r="AC55" s="70"/>
      <c r="AD55" s="74"/>
    </row>
    <row r="56" spans="1:30" ht="26.25" x14ac:dyDescent="0.25">
      <c r="A56" s="60" t="s">
        <v>187</v>
      </c>
      <c r="B56" s="126" t="s">
        <v>1161</v>
      </c>
      <c r="C56" s="127"/>
      <c r="D56" s="128"/>
      <c r="E56" s="129" t="s">
        <v>1162</v>
      </c>
      <c r="F56" s="129"/>
      <c r="G56" s="129"/>
      <c r="H56" s="61" t="s">
        <v>131</v>
      </c>
      <c r="I56" s="76">
        <v>-4</v>
      </c>
      <c r="J56" s="63">
        <v>7588.28</v>
      </c>
      <c r="K56" s="63">
        <v>-30353.119999999999</v>
      </c>
      <c r="L56" s="64"/>
      <c r="Y56" s="59"/>
      <c r="Z56" s="65" t="s">
        <v>1161</v>
      </c>
      <c r="AA56" s="65" t="s">
        <v>1162</v>
      </c>
      <c r="AB56" s="70"/>
      <c r="AC56" s="70"/>
      <c r="AD56" s="74"/>
    </row>
    <row r="57" spans="1:30" x14ac:dyDescent="0.25">
      <c r="A57" s="130" t="s">
        <v>157</v>
      </c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Y57" s="59"/>
      <c r="Z57" s="65"/>
      <c r="AA57" s="65"/>
      <c r="AB57" s="70"/>
      <c r="AC57" s="70"/>
      <c r="AD57" s="74" t="s">
        <v>157</v>
      </c>
    </row>
    <row r="58" spans="1:30" x14ac:dyDescent="0.25">
      <c r="A58" s="60" t="s">
        <v>189</v>
      </c>
      <c r="B58" s="126" t="s">
        <v>1164</v>
      </c>
      <c r="C58" s="127"/>
      <c r="D58" s="128"/>
      <c r="E58" s="129" t="s">
        <v>156</v>
      </c>
      <c r="F58" s="129"/>
      <c r="G58" s="129"/>
      <c r="H58" s="61" t="s">
        <v>135</v>
      </c>
      <c r="I58" s="62">
        <v>0.08</v>
      </c>
      <c r="J58" s="63">
        <v>753197.99</v>
      </c>
      <c r="K58" s="63">
        <v>60255.839999999997</v>
      </c>
      <c r="L58" s="64"/>
      <c r="Y58" s="59"/>
      <c r="Z58" s="65" t="s">
        <v>1164</v>
      </c>
      <c r="AA58" s="65" t="s">
        <v>156</v>
      </c>
      <c r="AB58" s="70"/>
      <c r="AC58" s="70"/>
      <c r="AD58" s="74"/>
    </row>
    <row r="59" spans="1:30" ht="26.25" x14ac:dyDescent="0.25">
      <c r="A59" s="60" t="s">
        <v>191</v>
      </c>
      <c r="B59" s="126" t="s">
        <v>1166</v>
      </c>
      <c r="C59" s="127"/>
      <c r="D59" s="128"/>
      <c r="E59" s="129" t="s">
        <v>1159</v>
      </c>
      <c r="F59" s="129"/>
      <c r="G59" s="129"/>
      <c r="H59" s="61" t="s">
        <v>131</v>
      </c>
      <c r="I59" s="73">
        <v>-1.1520000000000001E-2</v>
      </c>
      <c r="J59" s="63">
        <v>50830.33</v>
      </c>
      <c r="K59" s="63">
        <v>-585.57000000000005</v>
      </c>
      <c r="L59" s="64"/>
      <c r="Y59" s="59"/>
      <c r="Z59" s="65" t="s">
        <v>1166</v>
      </c>
      <c r="AA59" s="65" t="s">
        <v>1159</v>
      </c>
      <c r="AB59" s="70"/>
      <c r="AC59" s="70"/>
      <c r="AD59" s="74"/>
    </row>
    <row r="60" spans="1:30" ht="26.25" x14ac:dyDescent="0.25">
      <c r="A60" s="60" t="s">
        <v>193</v>
      </c>
      <c r="B60" s="126" t="s">
        <v>1168</v>
      </c>
      <c r="C60" s="127"/>
      <c r="D60" s="128"/>
      <c r="E60" s="129" t="s">
        <v>1162</v>
      </c>
      <c r="F60" s="129"/>
      <c r="G60" s="129"/>
      <c r="H60" s="61" t="s">
        <v>131</v>
      </c>
      <c r="I60" s="66">
        <v>-0.128</v>
      </c>
      <c r="J60" s="63">
        <v>7588.23</v>
      </c>
      <c r="K60" s="63">
        <v>-971.29</v>
      </c>
      <c r="L60" s="64"/>
      <c r="Y60" s="59"/>
      <c r="Z60" s="65" t="s">
        <v>1168</v>
      </c>
      <c r="AA60" s="65" t="s">
        <v>1162</v>
      </c>
      <c r="AB60" s="70"/>
      <c r="AC60" s="70"/>
      <c r="AD60" s="74"/>
    </row>
    <row r="61" spans="1:30" x14ac:dyDescent="0.25">
      <c r="A61" s="67"/>
      <c r="B61" s="118" t="s">
        <v>1081</v>
      </c>
      <c r="C61" s="119"/>
      <c r="D61" s="119"/>
      <c r="E61" s="119"/>
      <c r="F61" s="119"/>
      <c r="G61" s="119"/>
      <c r="H61" s="119"/>
      <c r="I61" s="119"/>
      <c r="J61" s="120"/>
      <c r="K61" s="68">
        <v>6150806.6100000003</v>
      </c>
      <c r="L61" s="69"/>
      <c r="Y61" s="59"/>
      <c r="Z61" s="65"/>
      <c r="AA61" s="65"/>
      <c r="AB61" s="70" t="s">
        <v>1081</v>
      </c>
      <c r="AC61" s="70"/>
      <c r="AD61" s="74"/>
    </row>
    <row r="62" spans="1:30" x14ac:dyDescent="0.25">
      <c r="A62" s="125" t="s">
        <v>1082</v>
      </c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Y62" s="59" t="s">
        <v>1082</v>
      </c>
      <c r="Z62" s="65"/>
      <c r="AA62" s="65"/>
      <c r="AB62" s="70"/>
      <c r="AC62" s="70"/>
      <c r="AD62" s="74"/>
    </row>
    <row r="63" spans="1:30" ht="26.25" x14ac:dyDescent="0.25">
      <c r="A63" s="60" t="s">
        <v>195</v>
      </c>
      <c r="B63" s="126" t="s">
        <v>160</v>
      </c>
      <c r="C63" s="127"/>
      <c r="D63" s="128"/>
      <c r="E63" s="129" t="s">
        <v>161</v>
      </c>
      <c r="F63" s="129"/>
      <c r="G63" s="129"/>
      <c r="H63" s="61" t="s">
        <v>127</v>
      </c>
      <c r="I63" s="73">
        <v>39.20467</v>
      </c>
      <c r="J63" s="63">
        <v>92833.8</v>
      </c>
      <c r="K63" s="63">
        <v>3639518.49</v>
      </c>
      <c r="L63" s="64"/>
      <c r="Y63" s="59"/>
      <c r="Z63" s="65" t="s">
        <v>160</v>
      </c>
      <c r="AA63" s="65" t="s">
        <v>161</v>
      </c>
      <c r="AB63" s="70"/>
      <c r="AC63" s="70"/>
      <c r="AD63" s="74"/>
    </row>
    <row r="64" spans="1:30" ht="39" x14ac:dyDescent="0.25">
      <c r="A64" s="60" t="s">
        <v>197</v>
      </c>
      <c r="B64" s="126" t="s">
        <v>163</v>
      </c>
      <c r="C64" s="127"/>
      <c r="D64" s="128"/>
      <c r="E64" s="129" t="s">
        <v>164</v>
      </c>
      <c r="F64" s="129"/>
      <c r="G64" s="129"/>
      <c r="H64" s="61" t="s">
        <v>127</v>
      </c>
      <c r="I64" s="73">
        <v>12.611879999999999</v>
      </c>
      <c r="J64" s="63">
        <v>111069.02</v>
      </c>
      <c r="K64" s="63">
        <v>1400789.15</v>
      </c>
      <c r="L64" s="64"/>
      <c r="Y64" s="59"/>
      <c r="Z64" s="65" t="s">
        <v>163</v>
      </c>
      <c r="AA64" s="65" t="s">
        <v>164</v>
      </c>
      <c r="AB64" s="70"/>
      <c r="AC64" s="70"/>
      <c r="AD64" s="74"/>
    </row>
    <row r="65" spans="1:30" ht="51.75" x14ac:dyDescent="0.25">
      <c r="A65" s="60" t="s">
        <v>198</v>
      </c>
      <c r="B65" s="126" t="s">
        <v>166</v>
      </c>
      <c r="C65" s="127"/>
      <c r="D65" s="128"/>
      <c r="E65" s="129" t="s">
        <v>121</v>
      </c>
      <c r="F65" s="129"/>
      <c r="G65" s="129"/>
      <c r="H65" s="61" t="s">
        <v>118</v>
      </c>
      <c r="I65" s="62">
        <v>24719.279999999999</v>
      </c>
      <c r="J65" s="63">
        <v>368.36</v>
      </c>
      <c r="K65" s="63">
        <v>9105593.9800000004</v>
      </c>
      <c r="L65" s="64"/>
      <c r="Y65" s="59"/>
      <c r="Z65" s="65" t="s">
        <v>166</v>
      </c>
      <c r="AA65" s="65" t="s">
        <v>121</v>
      </c>
      <c r="AB65" s="70"/>
      <c r="AC65" s="70"/>
      <c r="AD65" s="74"/>
    </row>
    <row r="66" spans="1:30" ht="26.25" x14ac:dyDescent="0.25">
      <c r="A66" s="60" t="s">
        <v>200</v>
      </c>
      <c r="B66" s="126" t="s">
        <v>168</v>
      </c>
      <c r="C66" s="127"/>
      <c r="D66" s="128"/>
      <c r="E66" s="129" t="s">
        <v>169</v>
      </c>
      <c r="F66" s="129"/>
      <c r="G66" s="129"/>
      <c r="H66" s="61" t="s">
        <v>170</v>
      </c>
      <c r="I66" s="71">
        <v>16.779299999999999</v>
      </c>
      <c r="J66" s="63">
        <v>279841.59999999998</v>
      </c>
      <c r="K66" s="63">
        <v>4695546.16</v>
      </c>
      <c r="L66" s="64"/>
      <c r="Y66" s="59"/>
      <c r="Z66" s="65" t="s">
        <v>168</v>
      </c>
      <c r="AA66" s="65" t="s">
        <v>169</v>
      </c>
      <c r="AB66" s="70"/>
      <c r="AC66" s="70"/>
      <c r="AD66" s="74"/>
    </row>
    <row r="67" spans="1:30" ht="26.25" x14ac:dyDescent="0.25">
      <c r="A67" s="60" t="s">
        <v>202</v>
      </c>
      <c r="B67" s="126" t="s">
        <v>172</v>
      </c>
      <c r="C67" s="127"/>
      <c r="D67" s="128"/>
      <c r="E67" s="129" t="s">
        <v>169</v>
      </c>
      <c r="F67" s="129"/>
      <c r="G67" s="129"/>
      <c r="H67" s="61" t="s">
        <v>170</v>
      </c>
      <c r="I67" s="71">
        <v>24.3645</v>
      </c>
      <c r="J67" s="63">
        <v>268181.53000000003</v>
      </c>
      <c r="K67" s="63">
        <v>6534108.8899999997</v>
      </c>
      <c r="L67" s="64"/>
      <c r="Y67" s="59"/>
      <c r="Z67" s="65" t="s">
        <v>172</v>
      </c>
      <c r="AA67" s="65" t="s">
        <v>169</v>
      </c>
      <c r="AB67" s="70"/>
      <c r="AC67" s="70"/>
      <c r="AD67" s="74"/>
    </row>
    <row r="68" spans="1:30" ht="26.25" x14ac:dyDescent="0.25">
      <c r="A68" s="60" t="s">
        <v>204</v>
      </c>
      <c r="B68" s="126" t="s">
        <v>1175</v>
      </c>
      <c r="C68" s="127"/>
      <c r="D68" s="128"/>
      <c r="E68" s="129" t="s">
        <v>174</v>
      </c>
      <c r="F68" s="129"/>
      <c r="G68" s="129"/>
      <c r="H68" s="61" t="s">
        <v>127</v>
      </c>
      <c r="I68" s="73">
        <v>11.003830000000001</v>
      </c>
      <c r="J68" s="63">
        <v>9549.98</v>
      </c>
      <c r="K68" s="63">
        <v>105086.36</v>
      </c>
      <c r="L68" s="64"/>
      <c r="Y68" s="59"/>
      <c r="Z68" s="65" t="s">
        <v>1175</v>
      </c>
      <c r="AA68" s="65" t="s">
        <v>174</v>
      </c>
      <c r="AB68" s="70"/>
      <c r="AC68" s="70"/>
      <c r="AD68" s="74"/>
    </row>
    <row r="69" spans="1:30" x14ac:dyDescent="0.25">
      <c r="A69" s="60" t="s">
        <v>207</v>
      </c>
      <c r="B69" s="126" t="s">
        <v>176</v>
      </c>
      <c r="C69" s="127"/>
      <c r="D69" s="128"/>
      <c r="E69" s="129" t="s">
        <v>1177</v>
      </c>
      <c r="F69" s="129"/>
      <c r="G69" s="129"/>
      <c r="H69" s="61" t="s">
        <v>131</v>
      </c>
      <c r="I69" s="62">
        <v>12294.48</v>
      </c>
      <c r="J69" s="63">
        <v>708.79</v>
      </c>
      <c r="K69" s="63">
        <v>8714204.4800000004</v>
      </c>
      <c r="L69" s="64"/>
      <c r="Y69" s="59"/>
      <c r="Z69" s="65" t="s">
        <v>176</v>
      </c>
      <c r="AA69" s="65" t="s">
        <v>1177</v>
      </c>
      <c r="AB69" s="70"/>
      <c r="AC69" s="70"/>
      <c r="AD69" s="74"/>
    </row>
    <row r="70" spans="1:30" x14ac:dyDescent="0.25">
      <c r="A70" s="60" t="s">
        <v>209</v>
      </c>
      <c r="B70" s="126" t="s">
        <v>179</v>
      </c>
      <c r="C70" s="127"/>
      <c r="D70" s="128"/>
      <c r="E70" s="129" t="s">
        <v>177</v>
      </c>
      <c r="F70" s="129"/>
      <c r="G70" s="129"/>
      <c r="H70" s="61" t="s">
        <v>170</v>
      </c>
      <c r="I70" s="71">
        <v>122.9448</v>
      </c>
      <c r="J70" s="63">
        <v>17768.03</v>
      </c>
      <c r="K70" s="63">
        <v>2184486.89</v>
      </c>
      <c r="L70" s="64"/>
      <c r="Y70" s="59"/>
      <c r="Z70" s="65" t="s">
        <v>179</v>
      </c>
      <c r="AA70" s="65" t="s">
        <v>177</v>
      </c>
      <c r="AB70" s="70"/>
      <c r="AC70" s="70"/>
      <c r="AD70" s="74"/>
    </row>
    <row r="71" spans="1:30" ht="26.25" x14ac:dyDescent="0.25">
      <c r="A71" s="60" t="s">
        <v>211</v>
      </c>
      <c r="B71" s="126" t="s">
        <v>181</v>
      </c>
      <c r="C71" s="127"/>
      <c r="D71" s="128"/>
      <c r="E71" s="129" t="s">
        <v>138</v>
      </c>
      <c r="F71" s="129"/>
      <c r="G71" s="129"/>
      <c r="H71" s="61" t="s">
        <v>127</v>
      </c>
      <c r="I71" s="73">
        <v>43.319049999999997</v>
      </c>
      <c r="J71" s="63">
        <v>13003.6</v>
      </c>
      <c r="K71" s="63">
        <v>563303.6</v>
      </c>
      <c r="L71" s="64"/>
      <c r="Y71" s="59"/>
      <c r="Z71" s="65" t="s">
        <v>181</v>
      </c>
      <c r="AA71" s="65" t="s">
        <v>138</v>
      </c>
      <c r="AB71" s="70"/>
      <c r="AC71" s="70"/>
      <c r="AD71" s="74"/>
    </row>
    <row r="72" spans="1:30" ht="26.25" x14ac:dyDescent="0.25">
      <c r="A72" s="60" t="s">
        <v>213</v>
      </c>
      <c r="B72" s="126" t="s">
        <v>184</v>
      </c>
      <c r="C72" s="127"/>
      <c r="D72" s="128"/>
      <c r="E72" s="129" t="s">
        <v>182</v>
      </c>
      <c r="F72" s="129"/>
      <c r="G72" s="129"/>
      <c r="H72" s="61" t="s">
        <v>127</v>
      </c>
      <c r="I72" s="73">
        <v>43.319049999999997</v>
      </c>
      <c r="J72" s="63">
        <v>21211.360000000001</v>
      </c>
      <c r="K72" s="63">
        <v>918855.96</v>
      </c>
      <c r="L72" s="64"/>
      <c r="Y72" s="59"/>
      <c r="Z72" s="65" t="s">
        <v>184</v>
      </c>
      <c r="AA72" s="65" t="s">
        <v>182</v>
      </c>
      <c r="AB72" s="70"/>
      <c r="AC72" s="70"/>
      <c r="AD72" s="74"/>
    </row>
    <row r="73" spans="1:30" x14ac:dyDescent="0.25">
      <c r="A73" s="60" t="s">
        <v>215</v>
      </c>
      <c r="B73" s="126" t="s">
        <v>188</v>
      </c>
      <c r="C73" s="127"/>
      <c r="D73" s="128"/>
      <c r="E73" s="129" t="s">
        <v>185</v>
      </c>
      <c r="F73" s="129"/>
      <c r="G73" s="129"/>
      <c r="H73" s="61" t="s">
        <v>127</v>
      </c>
      <c r="I73" s="73">
        <v>43.319049999999997</v>
      </c>
      <c r="J73" s="63">
        <v>5793.61</v>
      </c>
      <c r="K73" s="63">
        <v>250973.68</v>
      </c>
      <c r="L73" s="64"/>
      <c r="Y73" s="59"/>
      <c r="Z73" s="65" t="s">
        <v>188</v>
      </c>
      <c r="AA73" s="65" t="s">
        <v>185</v>
      </c>
      <c r="AB73" s="70"/>
      <c r="AC73" s="70"/>
      <c r="AD73" s="74"/>
    </row>
    <row r="74" spans="1:30" x14ac:dyDescent="0.25">
      <c r="A74" s="130" t="s">
        <v>186</v>
      </c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Y74" s="59"/>
      <c r="Z74" s="65"/>
      <c r="AA74" s="65"/>
      <c r="AB74" s="70"/>
      <c r="AC74" s="70"/>
      <c r="AD74" s="74" t="s">
        <v>186</v>
      </c>
    </row>
    <row r="75" spans="1:30" ht="26.25" x14ac:dyDescent="0.25">
      <c r="A75" s="60" t="s">
        <v>217</v>
      </c>
      <c r="B75" s="126" t="s">
        <v>190</v>
      </c>
      <c r="C75" s="127"/>
      <c r="D75" s="128"/>
      <c r="E75" s="129" t="s">
        <v>161</v>
      </c>
      <c r="F75" s="129"/>
      <c r="G75" s="129"/>
      <c r="H75" s="61" t="s">
        <v>127</v>
      </c>
      <c r="I75" s="73">
        <v>5.1439300000000001</v>
      </c>
      <c r="J75" s="63">
        <v>92833.8</v>
      </c>
      <c r="K75" s="63">
        <v>477530.57</v>
      </c>
      <c r="L75" s="64"/>
      <c r="Y75" s="59"/>
      <c r="Z75" s="65" t="s">
        <v>190</v>
      </c>
      <c r="AA75" s="65" t="s">
        <v>161</v>
      </c>
      <c r="AB75" s="70"/>
      <c r="AC75" s="70"/>
      <c r="AD75" s="74"/>
    </row>
    <row r="76" spans="1:30" ht="39" x14ac:dyDescent="0.25">
      <c r="A76" s="60" t="s">
        <v>219</v>
      </c>
      <c r="B76" s="126" t="s">
        <v>192</v>
      </c>
      <c r="C76" s="127"/>
      <c r="D76" s="128"/>
      <c r="E76" s="129" t="s">
        <v>164</v>
      </c>
      <c r="F76" s="129"/>
      <c r="G76" s="129"/>
      <c r="H76" s="61" t="s">
        <v>127</v>
      </c>
      <c r="I76" s="73">
        <v>1.39113</v>
      </c>
      <c r="J76" s="63">
        <v>111069.02</v>
      </c>
      <c r="K76" s="63">
        <v>154511.45000000001</v>
      </c>
      <c r="L76" s="64"/>
      <c r="Y76" s="59"/>
      <c r="Z76" s="65" t="s">
        <v>192</v>
      </c>
      <c r="AA76" s="65" t="s">
        <v>164</v>
      </c>
      <c r="AB76" s="70"/>
      <c r="AC76" s="70"/>
      <c r="AD76" s="74"/>
    </row>
    <row r="77" spans="1:30" ht="51.75" x14ac:dyDescent="0.25">
      <c r="A77" s="60" t="s">
        <v>222</v>
      </c>
      <c r="B77" s="126" t="s">
        <v>194</v>
      </c>
      <c r="C77" s="127"/>
      <c r="D77" s="128"/>
      <c r="E77" s="129" t="s">
        <v>121</v>
      </c>
      <c r="F77" s="129"/>
      <c r="G77" s="129"/>
      <c r="H77" s="61" t="s">
        <v>118</v>
      </c>
      <c r="I77" s="62">
        <v>2726.61</v>
      </c>
      <c r="J77" s="63">
        <v>368.36</v>
      </c>
      <c r="K77" s="63">
        <v>1004374.06</v>
      </c>
      <c r="L77" s="64"/>
      <c r="Y77" s="59"/>
      <c r="Z77" s="65" t="s">
        <v>194</v>
      </c>
      <c r="AA77" s="65" t="s">
        <v>121</v>
      </c>
      <c r="AB77" s="70"/>
      <c r="AC77" s="70"/>
      <c r="AD77" s="74"/>
    </row>
    <row r="78" spans="1:30" ht="26.25" x14ac:dyDescent="0.25">
      <c r="A78" s="60" t="s">
        <v>224</v>
      </c>
      <c r="B78" s="126" t="s">
        <v>196</v>
      </c>
      <c r="C78" s="127"/>
      <c r="D78" s="128"/>
      <c r="E78" s="129" t="s">
        <v>169</v>
      </c>
      <c r="F78" s="129"/>
      <c r="G78" s="129"/>
      <c r="H78" s="61" t="s">
        <v>170</v>
      </c>
      <c r="I78" s="71">
        <v>2.0764999999999998</v>
      </c>
      <c r="J78" s="63">
        <v>279841.59000000003</v>
      </c>
      <c r="K78" s="63">
        <v>581091.06000000006</v>
      </c>
      <c r="L78" s="64"/>
      <c r="Y78" s="59"/>
      <c r="Z78" s="65" t="s">
        <v>196</v>
      </c>
      <c r="AA78" s="65" t="s">
        <v>169</v>
      </c>
      <c r="AB78" s="70"/>
      <c r="AC78" s="70"/>
      <c r="AD78" s="74"/>
    </row>
    <row r="79" spans="1:30" ht="26.25" x14ac:dyDescent="0.25">
      <c r="A79" s="60" t="s">
        <v>226</v>
      </c>
      <c r="B79" s="126" t="s">
        <v>1187</v>
      </c>
      <c r="C79" s="127"/>
      <c r="D79" s="128"/>
      <c r="E79" s="129" t="s">
        <v>169</v>
      </c>
      <c r="F79" s="129"/>
      <c r="G79" s="129"/>
      <c r="H79" s="61" t="s">
        <v>170</v>
      </c>
      <c r="I79" s="71">
        <v>1.7901</v>
      </c>
      <c r="J79" s="63">
        <v>268181.53000000003</v>
      </c>
      <c r="K79" s="63">
        <v>480071.76</v>
      </c>
      <c r="L79" s="64"/>
      <c r="Y79" s="59"/>
      <c r="Z79" s="65" t="s">
        <v>1187</v>
      </c>
      <c r="AA79" s="65" t="s">
        <v>169</v>
      </c>
      <c r="AB79" s="70"/>
      <c r="AC79" s="70"/>
      <c r="AD79" s="74"/>
    </row>
    <row r="80" spans="1:30" ht="26.25" x14ac:dyDescent="0.25">
      <c r="A80" s="60" t="s">
        <v>228</v>
      </c>
      <c r="B80" s="126" t="s">
        <v>199</v>
      </c>
      <c r="C80" s="127"/>
      <c r="D80" s="128"/>
      <c r="E80" s="129" t="s">
        <v>174</v>
      </c>
      <c r="F80" s="129"/>
      <c r="G80" s="129"/>
      <c r="H80" s="61" t="s">
        <v>127</v>
      </c>
      <c r="I80" s="73">
        <v>1.2049099999999999</v>
      </c>
      <c r="J80" s="63">
        <v>9550</v>
      </c>
      <c r="K80" s="63">
        <v>11506.89</v>
      </c>
      <c r="L80" s="64"/>
      <c r="Y80" s="59"/>
      <c r="Z80" s="65" t="s">
        <v>199</v>
      </c>
      <c r="AA80" s="65" t="s">
        <v>174</v>
      </c>
      <c r="AB80" s="70"/>
      <c r="AC80" s="70"/>
      <c r="AD80" s="74"/>
    </row>
    <row r="81" spans="1:30" x14ac:dyDescent="0.25">
      <c r="A81" s="60" t="s">
        <v>230</v>
      </c>
      <c r="B81" s="126" t="s">
        <v>201</v>
      </c>
      <c r="C81" s="127"/>
      <c r="D81" s="128"/>
      <c r="E81" s="129" t="s">
        <v>1177</v>
      </c>
      <c r="F81" s="129"/>
      <c r="G81" s="129"/>
      <c r="H81" s="61" t="s">
        <v>131</v>
      </c>
      <c r="I81" s="62">
        <v>1372.61</v>
      </c>
      <c r="J81" s="63">
        <v>708.79</v>
      </c>
      <c r="K81" s="63">
        <v>972892.24</v>
      </c>
      <c r="L81" s="64"/>
      <c r="Y81" s="59"/>
      <c r="Z81" s="65" t="s">
        <v>201</v>
      </c>
      <c r="AA81" s="65" t="s">
        <v>1177</v>
      </c>
      <c r="AB81" s="70"/>
      <c r="AC81" s="70"/>
      <c r="AD81" s="74"/>
    </row>
    <row r="82" spans="1:30" x14ac:dyDescent="0.25">
      <c r="A82" s="60" t="s">
        <v>232</v>
      </c>
      <c r="B82" s="126" t="s">
        <v>203</v>
      </c>
      <c r="C82" s="127"/>
      <c r="D82" s="128"/>
      <c r="E82" s="129" t="s">
        <v>177</v>
      </c>
      <c r="F82" s="129"/>
      <c r="G82" s="129"/>
      <c r="H82" s="61" t="s">
        <v>170</v>
      </c>
      <c r="I82" s="71">
        <v>13.726100000000001</v>
      </c>
      <c r="J82" s="63">
        <v>17768.03</v>
      </c>
      <c r="K82" s="63">
        <v>243885.76</v>
      </c>
      <c r="L82" s="64"/>
      <c r="Y82" s="59"/>
      <c r="Z82" s="65" t="s">
        <v>203</v>
      </c>
      <c r="AA82" s="65" t="s">
        <v>177</v>
      </c>
      <c r="AB82" s="70"/>
      <c r="AC82" s="70"/>
      <c r="AD82" s="74"/>
    </row>
    <row r="83" spans="1:30" ht="26.25" x14ac:dyDescent="0.25">
      <c r="A83" s="60" t="s">
        <v>234</v>
      </c>
      <c r="B83" s="126" t="s">
        <v>205</v>
      </c>
      <c r="C83" s="127"/>
      <c r="D83" s="128"/>
      <c r="E83" s="129" t="s">
        <v>138</v>
      </c>
      <c r="F83" s="129"/>
      <c r="G83" s="129"/>
      <c r="H83" s="61" t="s">
        <v>127</v>
      </c>
      <c r="I83" s="73">
        <v>5.5305900000000001</v>
      </c>
      <c r="J83" s="63">
        <v>13003.6</v>
      </c>
      <c r="K83" s="63">
        <v>71917.58</v>
      </c>
      <c r="L83" s="64"/>
      <c r="Y83" s="59"/>
      <c r="Z83" s="65" t="s">
        <v>205</v>
      </c>
      <c r="AA83" s="65" t="s">
        <v>138</v>
      </c>
      <c r="AB83" s="70"/>
      <c r="AC83" s="70"/>
      <c r="AD83" s="74"/>
    </row>
    <row r="84" spans="1:30" ht="26.25" x14ac:dyDescent="0.25">
      <c r="A84" s="60" t="s">
        <v>237</v>
      </c>
      <c r="B84" s="126" t="s">
        <v>208</v>
      </c>
      <c r="C84" s="127"/>
      <c r="D84" s="128"/>
      <c r="E84" s="129" t="s">
        <v>182</v>
      </c>
      <c r="F84" s="129"/>
      <c r="G84" s="129"/>
      <c r="H84" s="61" t="s">
        <v>127</v>
      </c>
      <c r="I84" s="73">
        <v>5.5305900000000001</v>
      </c>
      <c r="J84" s="63">
        <v>21211.360000000001</v>
      </c>
      <c r="K84" s="63">
        <v>117311.34</v>
      </c>
      <c r="L84" s="64"/>
      <c r="Y84" s="59"/>
      <c r="Z84" s="65" t="s">
        <v>208</v>
      </c>
      <c r="AA84" s="65" t="s">
        <v>182</v>
      </c>
      <c r="AB84" s="70"/>
      <c r="AC84" s="70"/>
      <c r="AD84" s="74"/>
    </row>
    <row r="85" spans="1:30" x14ac:dyDescent="0.25">
      <c r="A85" s="60" t="s">
        <v>239</v>
      </c>
      <c r="B85" s="126" t="s">
        <v>210</v>
      </c>
      <c r="C85" s="127"/>
      <c r="D85" s="128"/>
      <c r="E85" s="129" t="s">
        <v>185</v>
      </c>
      <c r="F85" s="129"/>
      <c r="G85" s="129"/>
      <c r="H85" s="61" t="s">
        <v>127</v>
      </c>
      <c r="I85" s="73">
        <v>5.5305900000000001</v>
      </c>
      <c r="J85" s="63">
        <v>5793.61</v>
      </c>
      <c r="K85" s="63">
        <v>32042.080000000002</v>
      </c>
      <c r="L85" s="64"/>
      <c r="Y85" s="59"/>
      <c r="Z85" s="65" t="s">
        <v>210</v>
      </c>
      <c r="AA85" s="65" t="s">
        <v>185</v>
      </c>
      <c r="AB85" s="70"/>
      <c r="AC85" s="70"/>
      <c r="AD85" s="74"/>
    </row>
    <row r="86" spans="1:30" x14ac:dyDescent="0.25">
      <c r="A86" s="130" t="s">
        <v>206</v>
      </c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Y86" s="59"/>
      <c r="Z86" s="65"/>
      <c r="AA86" s="65"/>
      <c r="AB86" s="70"/>
      <c r="AC86" s="70"/>
      <c r="AD86" s="74" t="s">
        <v>206</v>
      </c>
    </row>
    <row r="87" spans="1:30" ht="26.25" x14ac:dyDescent="0.25">
      <c r="A87" s="60" t="s">
        <v>241</v>
      </c>
      <c r="B87" s="126" t="s">
        <v>212</v>
      </c>
      <c r="C87" s="127"/>
      <c r="D87" s="128"/>
      <c r="E87" s="129" t="s">
        <v>161</v>
      </c>
      <c r="F87" s="129"/>
      <c r="G87" s="129"/>
      <c r="H87" s="61" t="s">
        <v>127</v>
      </c>
      <c r="I87" s="73">
        <v>0.56571000000000005</v>
      </c>
      <c r="J87" s="63">
        <v>92833.83</v>
      </c>
      <c r="K87" s="63">
        <v>52517.03</v>
      </c>
      <c r="L87" s="64"/>
      <c r="Y87" s="59"/>
      <c r="Z87" s="65" t="s">
        <v>212</v>
      </c>
      <c r="AA87" s="65" t="s">
        <v>161</v>
      </c>
      <c r="AB87" s="70"/>
      <c r="AC87" s="70"/>
      <c r="AD87" s="74"/>
    </row>
    <row r="88" spans="1:30" ht="39" x14ac:dyDescent="0.25">
      <c r="A88" s="60" t="s">
        <v>243</v>
      </c>
      <c r="B88" s="126" t="s">
        <v>214</v>
      </c>
      <c r="C88" s="127"/>
      <c r="D88" s="128"/>
      <c r="E88" s="129" t="s">
        <v>164</v>
      </c>
      <c r="F88" s="129"/>
      <c r="G88" s="129"/>
      <c r="H88" s="61" t="s">
        <v>127</v>
      </c>
      <c r="I88" s="73">
        <v>7.4490000000000001E-2</v>
      </c>
      <c r="J88" s="63">
        <v>111068.92</v>
      </c>
      <c r="K88" s="63">
        <v>8273.52</v>
      </c>
      <c r="L88" s="64"/>
      <c r="Y88" s="59"/>
      <c r="Z88" s="65" t="s">
        <v>214</v>
      </c>
      <c r="AA88" s="65" t="s">
        <v>164</v>
      </c>
      <c r="AB88" s="70"/>
      <c r="AC88" s="70"/>
      <c r="AD88" s="74"/>
    </row>
    <row r="89" spans="1:30" ht="51.75" x14ac:dyDescent="0.25">
      <c r="A89" s="60" t="s">
        <v>245</v>
      </c>
      <c r="B89" s="126" t="s">
        <v>216</v>
      </c>
      <c r="C89" s="127"/>
      <c r="D89" s="128"/>
      <c r="E89" s="129" t="s">
        <v>121</v>
      </c>
      <c r="F89" s="129"/>
      <c r="G89" s="129"/>
      <c r="H89" s="61" t="s">
        <v>118</v>
      </c>
      <c r="I89" s="76">
        <v>146</v>
      </c>
      <c r="J89" s="63">
        <v>368.36</v>
      </c>
      <c r="K89" s="63">
        <v>53780.56</v>
      </c>
      <c r="L89" s="64"/>
      <c r="Y89" s="59"/>
      <c r="Z89" s="65" t="s">
        <v>216</v>
      </c>
      <c r="AA89" s="65" t="s">
        <v>121</v>
      </c>
      <c r="AB89" s="70"/>
      <c r="AC89" s="70"/>
      <c r="AD89" s="74"/>
    </row>
    <row r="90" spans="1:30" ht="26.25" x14ac:dyDescent="0.25">
      <c r="A90" s="60" t="s">
        <v>247</v>
      </c>
      <c r="B90" s="126" t="s">
        <v>218</v>
      </c>
      <c r="C90" s="127"/>
      <c r="D90" s="128"/>
      <c r="E90" s="129" t="s">
        <v>169</v>
      </c>
      <c r="F90" s="129"/>
      <c r="G90" s="129"/>
      <c r="H90" s="61" t="s">
        <v>170</v>
      </c>
      <c r="I90" s="66">
        <v>0.19800000000000001</v>
      </c>
      <c r="J90" s="63">
        <v>279841.64</v>
      </c>
      <c r="K90" s="63">
        <v>55408.639999999999</v>
      </c>
      <c r="L90" s="64"/>
      <c r="Y90" s="59"/>
      <c r="Z90" s="65" t="s">
        <v>218</v>
      </c>
      <c r="AA90" s="65" t="s">
        <v>169</v>
      </c>
      <c r="AB90" s="70"/>
      <c r="AC90" s="70"/>
      <c r="AD90" s="74"/>
    </row>
    <row r="91" spans="1:30" ht="26.25" x14ac:dyDescent="0.25">
      <c r="A91" s="60" t="s">
        <v>249</v>
      </c>
      <c r="B91" s="126" t="s">
        <v>220</v>
      </c>
      <c r="C91" s="127"/>
      <c r="D91" s="128"/>
      <c r="E91" s="129" t="s">
        <v>138</v>
      </c>
      <c r="F91" s="129"/>
      <c r="G91" s="129"/>
      <c r="H91" s="61" t="s">
        <v>127</v>
      </c>
      <c r="I91" s="73">
        <v>0.58550999999999997</v>
      </c>
      <c r="J91" s="63">
        <v>13003.61</v>
      </c>
      <c r="K91" s="63">
        <v>7613.74</v>
      </c>
      <c r="L91" s="64"/>
      <c r="Y91" s="59"/>
      <c r="Z91" s="65" t="s">
        <v>220</v>
      </c>
      <c r="AA91" s="65" t="s">
        <v>138</v>
      </c>
      <c r="AB91" s="70"/>
      <c r="AC91" s="70"/>
      <c r="AD91" s="74"/>
    </row>
    <row r="92" spans="1:30" ht="26.25" x14ac:dyDescent="0.25">
      <c r="A92" s="60" t="s">
        <v>252</v>
      </c>
      <c r="B92" s="126" t="s">
        <v>223</v>
      </c>
      <c r="C92" s="127"/>
      <c r="D92" s="128"/>
      <c r="E92" s="129" t="s">
        <v>182</v>
      </c>
      <c r="F92" s="129"/>
      <c r="G92" s="129"/>
      <c r="H92" s="61" t="s">
        <v>127</v>
      </c>
      <c r="I92" s="73">
        <v>0.58550999999999997</v>
      </c>
      <c r="J92" s="63">
        <v>21211.34</v>
      </c>
      <c r="K92" s="63">
        <v>12419.45</v>
      </c>
      <c r="L92" s="64"/>
      <c r="Y92" s="59"/>
      <c r="Z92" s="65" t="s">
        <v>223</v>
      </c>
      <c r="AA92" s="65" t="s">
        <v>182</v>
      </c>
      <c r="AB92" s="70"/>
      <c r="AC92" s="70"/>
      <c r="AD92" s="74"/>
    </row>
    <row r="93" spans="1:30" x14ac:dyDescent="0.25">
      <c r="A93" s="60" t="s">
        <v>254</v>
      </c>
      <c r="B93" s="126" t="s">
        <v>225</v>
      </c>
      <c r="C93" s="127"/>
      <c r="D93" s="128"/>
      <c r="E93" s="129" t="s">
        <v>185</v>
      </c>
      <c r="F93" s="129"/>
      <c r="G93" s="129"/>
      <c r="H93" s="61" t="s">
        <v>127</v>
      </c>
      <c r="I93" s="73">
        <v>0.58550999999999997</v>
      </c>
      <c r="J93" s="63">
        <v>5793.61</v>
      </c>
      <c r="K93" s="63">
        <v>3392.22</v>
      </c>
      <c r="L93" s="64"/>
      <c r="Y93" s="59"/>
      <c r="Z93" s="65" t="s">
        <v>225</v>
      </c>
      <c r="AA93" s="65" t="s">
        <v>185</v>
      </c>
      <c r="AB93" s="70"/>
      <c r="AC93" s="70"/>
      <c r="AD93" s="74"/>
    </row>
    <row r="94" spans="1:30" x14ac:dyDescent="0.25">
      <c r="A94" s="130" t="s">
        <v>221</v>
      </c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Y94" s="59"/>
      <c r="Z94" s="65"/>
      <c r="AA94" s="65"/>
      <c r="AB94" s="70"/>
      <c r="AC94" s="70"/>
      <c r="AD94" s="74" t="s">
        <v>221</v>
      </c>
    </row>
    <row r="95" spans="1:30" ht="26.25" x14ac:dyDescent="0.25">
      <c r="A95" s="60" t="s">
        <v>256</v>
      </c>
      <c r="B95" s="126" t="s">
        <v>227</v>
      </c>
      <c r="C95" s="127"/>
      <c r="D95" s="128"/>
      <c r="E95" s="129" t="s">
        <v>161</v>
      </c>
      <c r="F95" s="129"/>
      <c r="G95" s="129"/>
      <c r="H95" s="61" t="s">
        <v>127</v>
      </c>
      <c r="I95" s="73">
        <v>4.8042600000000002</v>
      </c>
      <c r="J95" s="63">
        <v>92833.8</v>
      </c>
      <c r="K95" s="63">
        <v>445997.71</v>
      </c>
      <c r="L95" s="64"/>
      <c r="Y95" s="59"/>
      <c r="Z95" s="65" t="s">
        <v>227</v>
      </c>
      <c r="AA95" s="65" t="s">
        <v>161</v>
      </c>
      <c r="AB95" s="70"/>
      <c r="AC95" s="70"/>
      <c r="AD95" s="74"/>
    </row>
    <row r="96" spans="1:30" ht="39" x14ac:dyDescent="0.25">
      <c r="A96" s="60" t="s">
        <v>258</v>
      </c>
      <c r="B96" s="126" t="s">
        <v>229</v>
      </c>
      <c r="C96" s="127"/>
      <c r="D96" s="128"/>
      <c r="E96" s="129" t="s">
        <v>164</v>
      </c>
      <c r="F96" s="129"/>
      <c r="G96" s="129"/>
      <c r="H96" s="61" t="s">
        <v>127</v>
      </c>
      <c r="I96" s="73">
        <v>1.26309</v>
      </c>
      <c r="J96" s="63">
        <v>111069.02</v>
      </c>
      <c r="K96" s="63">
        <v>140290.17000000001</v>
      </c>
      <c r="L96" s="64"/>
      <c r="Y96" s="59"/>
      <c r="Z96" s="65" t="s">
        <v>229</v>
      </c>
      <c r="AA96" s="65" t="s">
        <v>164</v>
      </c>
      <c r="AB96" s="70"/>
      <c r="AC96" s="70"/>
      <c r="AD96" s="74"/>
    </row>
    <row r="97" spans="1:30" ht="51.75" x14ac:dyDescent="0.25">
      <c r="A97" s="60" t="s">
        <v>260</v>
      </c>
      <c r="B97" s="126" t="s">
        <v>231</v>
      </c>
      <c r="C97" s="127"/>
      <c r="D97" s="128"/>
      <c r="E97" s="129" t="s">
        <v>121</v>
      </c>
      <c r="F97" s="129"/>
      <c r="G97" s="129"/>
      <c r="H97" s="61" t="s">
        <v>118</v>
      </c>
      <c r="I97" s="62">
        <v>2475.66</v>
      </c>
      <c r="J97" s="63">
        <v>368.36</v>
      </c>
      <c r="K97" s="63">
        <v>911934.12</v>
      </c>
      <c r="L97" s="64"/>
      <c r="Y97" s="59"/>
      <c r="Z97" s="65" t="s">
        <v>231</v>
      </c>
      <c r="AA97" s="65" t="s">
        <v>121</v>
      </c>
      <c r="AB97" s="70"/>
      <c r="AC97" s="70"/>
      <c r="AD97" s="74"/>
    </row>
    <row r="98" spans="1:30" ht="26.25" x14ac:dyDescent="0.25">
      <c r="A98" s="60" t="s">
        <v>262</v>
      </c>
      <c r="B98" s="126" t="s">
        <v>233</v>
      </c>
      <c r="C98" s="127"/>
      <c r="D98" s="128"/>
      <c r="E98" s="129" t="s">
        <v>169</v>
      </c>
      <c r="F98" s="129"/>
      <c r="G98" s="129"/>
      <c r="H98" s="61" t="s">
        <v>170</v>
      </c>
      <c r="I98" s="71">
        <v>1.8765000000000001</v>
      </c>
      <c r="J98" s="63">
        <v>279841.59000000003</v>
      </c>
      <c r="K98" s="63">
        <v>525122.74</v>
      </c>
      <c r="L98" s="64"/>
      <c r="Y98" s="59"/>
      <c r="Z98" s="65" t="s">
        <v>233</v>
      </c>
      <c r="AA98" s="65" t="s">
        <v>169</v>
      </c>
      <c r="AB98" s="70"/>
      <c r="AC98" s="70"/>
      <c r="AD98" s="74"/>
    </row>
    <row r="99" spans="1:30" ht="26.25" x14ac:dyDescent="0.25">
      <c r="A99" s="60" t="s">
        <v>264</v>
      </c>
      <c r="B99" s="126" t="s">
        <v>235</v>
      </c>
      <c r="C99" s="127"/>
      <c r="D99" s="128"/>
      <c r="E99" s="129" t="s">
        <v>138</v>
      </c>
      <c r="F99" s="129"/>
      <c r="G99" s="129"/>
      <c r="H99" s="61" t="s">
        <v>127</v>
      </c>
      <c r="I99" s="73">
        <v>4.9919099999999998</v>
      </c>
      <c r="J99" s="63">
        <v>13003.6</v>
      </c>
      <c r="K99" s="63">
        <v>64912.800000000003</v>
      </c>
      <c r="L99" s="64"/>
      <c r="Y99" s="59"/>
      <c r="Z99" s="65" t="s">
        <v>235</v>
      </c>
      <c r="AA99" s="65" t="s">
        <v>138</v>
      </c>
      <c r="AB99" s="70"/>
      <c r="AC99" s="70"/>
      <c r="AD99" s="74"/>
    </row>
    <row r="100" spans="1:30" ht="26.25" x14ac:dyDescent="0.25">
      <c r="A100" s="60" t="s">
        <v>267</v>
      </c>
      <c r="B100" s="126" t="s">
        <v>238</v>
      </c>
      <c r="C100" s="127"/>
      <c r="D100" s="128"/>
      <c r="E100" s="129" t="s">
        <v>182</v>
      </c>
      <c r="F100" s="129"/>
      <c r="G100" s="129"/>
      <c r="H100" s="61" t="s">
        <v>127</v>
      </c>
      <c r="I100" s="73">
        <v>4.9919099999999998</v>
      </c>
      <c r="J100" s="63">
        <v>21211.360000000001</v>
      </c>
      <c r="K100" s="63">
        <v>105885.2</v>
      </c>
      <c r="L100" s="64"/>
      <c r="Y100" s="59"/>
      <c r="Z100" s="65" t="s">
        <v>238</v>
      </c>
      <c r="AA100" s="65" t="s">
        <v>182</v>
      </c>
      <c r="AB100" s="70"/>
      <c r="AC100" s="70"/>
      <c r="AD100" s="74"/>
    </row>
    <row r="101" spans="1:30" x14ac:dyDescent="0.25">
      <c r="A101" s="60" t="s">
        <v>271</v>
      </c>
      <c r="B101" s="126" t="s">
        <v>240</v>
      </c>
      <c r="C101" s="127"/>
      <c r="D101" s="128"/>
      <c r="E101" s="129" t="s">
        <v>185</v>
      </c>
      <c r="F101" s="129"/>
      <c r="G101" s="129"/>
      <c r="H101" s="61" t="s">
        <v>127</v>
      </c>
      <c r="I101" s="73">
        <v>4.9919099999999998</v>
      </c>
      <c r="J101" s="63">
        <v>5793.61</v>
      </c>
      <c r="K101" s="63">
        <v>28921.18</v>
      </c>
      <c r="L101" s="64"/>
      <c r="Y101" s="59"/>
      <c r="Z101" s="65" t="s">
        <v>240</v>
      </c>
      <c r="AA101" s="65" t="s">
        <v>185</v>
      </c>
      <c r="AB101" s="70"/>
      <c r="AC101" s="70"/>
      <c r="AD101" s="74"/>
    </row>
    <row r="102" spans="1:30" x14ac:dyDescent="0.25">
      <c r="A102" s="130" t="s">
        <v>236</v>
      </c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Y102" s="59"/>
      <c r="Z102" s="65"/>
      <c r="AA102" s="65"/>
      <c r="AB102" s="70"/>
      <c r="AC102" s="70"/>
      <c r="AD102" s="74" t="s">
        <v>236</v>
      </c>
    </row>
    <row r="103" spans="1:30" ht="26.25" x14ac:dyDescent="0.25">
      <c r="A103" s="60" t="s">
        <v>274</v>
      </c>
      <c r="B103" s="126" t="s">
        <v>242</v>
      </c>
      <c r="C103" s="127"/>
      <c r="D103" s="128"/>
      <c r="E103" s="129" t="s">
        <v>161</v>
      </c>
      <c r="F103" s="129"/>
      <c r="G103" s="129"/>
      <c r="H103" s="61" t="s">
        <v>127</v>
      </c>
      <c r="I103" s="73">
        <v>0.14201</v>
      </c>
      <c r="J103" s="63">
        <v>92833.78</v>
      </c>
      <c r="K103" s="63">
        <v>13183.33</v>
      </c>
      <c r="L103" s="64"/>
      <c r="Y103" s="59"/>
      <c r="Z103" s="65" t="s">
        <v>242</v>
      </c>
      <c r="AA103" s="65" t="s">
        <v>161</v>
      </c>
      <c r="AB103" s="70"/>
      <c r="AC103" s="70"/>
      <c r="AD103" s="74"/>
    </row>
    <row r="104" spans="1:30" ht="39" x14ac:dyDescent="0.25">
      <c r="A104" s="60" t="s">
        <v>276</v>
      </c>
      <c r="B104" s="126" t="s">
        <v>244</v>
      </c>
      <c r="C104" s="127"/>
      <c r="D104" s="128"/>
      <c r="E104" s="129" t="s">
        <v>164</v>
      </c>
      <c r="F104" s="129"/>
      <c r="G104" s="129"/>
      <c r="H104" s="61" t="s">
        <v>127</v>
      </c>
      <c r="I104" s="73">
        <v>4.6559999999999997E-2</v>
      </c>
      <c r="J104" s="63">
        <v>111069.01</v>
      </c>
      <c r="K104" s="63">
        <v>5171.37</v>
      </c>
      <c r="L104" s="64"/>
      <c r="Y104" s="59"/>
      <c r="Z104" s="65" t="s">
        <v>244</v>
      </c>
      <c r="AA104" s="65" t="s">
        <v>164</v>
      </c>
      <c r="AB104" s="70"/>
      <c r="AC104" s="70"/>
      <c r="AD104" s="74"/>
    </row>
    <row r="105" spans="1:30" ht="51.75" x14ac:dyDescent="0.25">
      <c r="A105" s="60" t="s">
        <v>279</v>
      </c>
      <c r="B105" s="126" t="s">
        <v>246</v>
      </c>
      <c r="C105" s="127"/>
      <c r="D105" s="128"/>
      <c r="E105" s="129" t="s">
        <v>121</v>
      </c>
      <c r="F105" s="129"/>
      <c r="G105" s="129"/>
      <c r="H105" s="61" t="s">
        <v>118</v>
      </c>
      <c r="I105" s="62">
        <v>91.25</v>
      </c>
      <c r="J105" s="63">
        <v>368.36</v>
      </c>
      <c r="K105" s="63">
        <v>33612.85</v>
      </c>
      <c r="L105" s="64"/>
      <c r="Y105" s="59"/>
      <c r="Z105" s="65" t="s">
        <v>246</v>
      </c>
      <c r="AA105" s="65" t="s">
        <v>121</v>
      </c>
      <c r="AB105" s="70"/>
      <c r="AC105" s="70"/>
      <c r="AD105" s="74"/>
    </row>
    <row r="106" spans="1:30" ht="26.25" x14ac:dyDescent="0.25">
      <c r="A106" s="60" t="s">
        <v>282</v>
      </c>
      <c r="B106" s="126" t="s">
        <v>248</v>
      </c>
      <c r="C106" s="127"/>
      <c r="D106" s="128"/>
      <c r="E106" s="129" t="s">
        <v>169</v>
      </c>
      <c r="F106" s="129"/>
      <c r="G106" s="129"/>
      <c r="H106" s="61" t="s">
        <v>170</v>
      </c>
      <c r="I106" s="71">
        <v>5.8299999999999998E-2</v>
      </c>
      <c r="J106" s="63">
        <v>279841.65000000002</v>
      </c>
      <c r="K106" s="63">
        <v>16314.77</v>
      </c>
      <c r="L106" s="64"/>
      <c r="Y106" s="59"/>
      <c r="Z106" s="65" t="s">
        <v>248</v>
      </c>
      <c r="AA106" s="65" t="s">
        <v>169</v>
      </c>
      <c r="AB106" s="70"/>
      <c r="AC106" s="70"/>
      <c r="AD106" s="74"/>
    </row>
    <row r="107" spans="1:30" ht="26.25" x14ac:dyDescent="0.25">
      <c r="A107" s="60" t="s">
        <v>284</v>
      </c>
      <c r="B107" s="126" t="s">
        <v>250</v>
      </c>
      <c r="C107" s="127"/>
      <c r="D107" s="128"/>
      <c r="E107" s="129" t="s">
        <v>138</v>
      </c>
      <c r="F107" s="129"/>
      <c r="G107" s="129"/>
      <c r="H107" s="61" t="s">
        <v>127</v>
      </c>
      <c r="I107" s="73">
        <v>0.14784</v>
      </c>
      <c r="J107" s="63">
        <v>13003.61</v>
      </c>
      <c r="K107" s="63">
        <v>1922.45</v>
      </c>
      <c r="L107" s="64"/>
      <c r="Y107" s="59"/>
      <c r="Z107" s="65" t="s">
        <v>250</v>
      </c>
      <c r="AA107" s="65" t="s">
        <v>138</v>
      </c>
      <c r="AB107" s="70"/>
      <c r="AC107" s="70"/>
      <c r="AD107" s="74"/>
    </row>
    <row r="108" spans="1:30" ht="26.25" x14ac:dyDescent="0.25">
      <c r="A108" s="60" t="s">
        <v>286</v>
      </c>
      <c r="B108" s="126" t="s">
        <v>253</v>
      </c>
      <c r="C108" s="127"/>
      <c r="D108" s="128"/>
      <c r="E108" s="129" t="s">
        <v>182</v>
      </c>
      <c r="F108" s="129"/>
      <c r="G108" s="129"/>
      <c r="H108" s="61" t="s">
        <v>127</v>
      </c>
      <c r="I108" s="73">
        <v>0.14784</v>
      </c>
      <c r="J108" s="63">
        <v>21211.43</v>
      </c>
      <c r="K108" s="63">
        <v>3135.9</v>
      </c>
      <c r="L108" s="64"/>
      <c r="Y108" s="59"/>
      <c r="Z108" s="65" t="s">
        <v>253</v>
      </c>
      <c r="AA108" s="65" t="s">
        <v>182</v>
      </c>
      <c r="AB108" s="70"/>
      <c r="AC108" s="70"/>
      <c r="AD108" s="74"/>
    </row>
    <row r="109" spans="1:30" x14ac:dyDescent="0.25">
      <c r="A109" s="60" t="s">
        <v>288</v>
      </c>
      <c r="B109" s="126" t="s">
        <v>255</v>
      </c>
      <c r="C109" s="127"/>
      <c r="D109" s="128"/>
      <c r="E109" s="129" t="s">
        <v>185</v>
      </c>
      <c r="F109" s="129"/>
      <c r="G109" s="129"/>
      <c r="H109" s="61" t="s">
        <v>127</v>
      </c>
      <c r="I109" s="73">
        <v>0.14784</v>
      </c>
      <c r="J109" s="63">
        <v>5793.65</v>
      </c>
      <c r="K109" s="63">
        <v>856.53</v>
      </c>
      <c r="L109" s="64"/>
      <c r="Y109" s="59"/>
      <c r="Z109" s="65" t="s">
        <v>255</v>
      </c>
      <c r="AA109" s="65" t="s">
        <v>185</v>
      </c>
      <c r="AB109" s="70"/>
      <c r="AC109" s="70"/>
      <c r="AD109" s="74"/>
    </row>
    <row r="110" spans="1:30" x14ac:dyDescent="0.25">
      <c r="A110" s="130" t="s">
        <v>251</v>
      </c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Y110" s="59"/>
      <c r="Z110" s="65"/>
      <c r="AA110" s="65"/>
      <c r="AB110" s="70"/>
      <c r="AC110" s="70"/>
      <c r="AD110" s="74" t="s">
        <v>251</v>
      </c>
    </row>
    <row r="111" spans="1:30" ht="26.25" x14ac:dyDescent="0.25">
      <c r="A111" s="60" t="s">
        <v>293</v>
      </c>
      <c r="B111" s="126" t="s">
        <v>257</v>
      </c>
      <c r="C111" s="127"/>
      <c r="D111" s="128"/>
      <c r="E111" s="129" t="s">
        <v>161</v>
      </c>
      <c r="F111" s="129"/>
      <c r="G111" s="129"/>
      <c r="H111" s="61" t="s">
        <v>127</v>
      </c>
      <c r="I111" s="73">
        <v>2.7980000000000001E-2</v>
      </c>
      <c r="J111" s="63">
        <v>92833.41</v>
      </c>
      <c r="K111" s="63">
        <v>2597.48</v>
      </c>
      <c r="L111" s="64"/>
      <c r="Y111" s="59"/>
      <c r="Z111" s="65" t="s">
        <v>257</v>
      </c>
      <c r="AA111" s="65" t="s">
        <v>161</v>
      </c>
      <c r="AB111" s="70"/>
      <c r="AC111" s="70"/>
      <c r="AD111" s="74"/>
    </row>
    <row r="112" spans="1:30" ht="39" x14ac:dyDescent="0.25">
      <c r="A112" s="60" t="s">
        <v>297</v>
      </c>
      <c r="B112" s="126" t="s">
        <v>259</v>
      </c>
      <c r="C112" s="127"/>
      <c r="D112" s="128"/>
      <c r="E112" s="129" t="s">
        <v>164</v>
      </c>
      <c r="F112" s="129"/>
      <c r="G112" s="129"/>
      <c r="H112" s="61" t="s">
        <v>127</v>
      </c>
      <c r="I112" s="73">
        <v>3.7490000000000002E-2</v>
      </c>
      <c r="J112" s="63">
        <v>111069.13</v>
      </c>
      <c r="K112" s="63">
        <v>4163.9799999999996</v>
      </c>
      <c r="L112" s="64"/>
      <c r="Y112" s="59"/>
      <c r="Z112" s="65" t="s">
        <v>259</v>
      </c>
      <c r="AA112" s="65" t="s">
        <v>164</v>
      </c>
      <c r="AB112" s="70"/>
      <c r="AC112" s="70"/>
      <c r="AD112" s="74"/>
    </row>
    <row r="113" spans="1:30" ht="51.75" x14ac:dyDescent="0.25">
      <c r="A113" s="60" t="s">
        <v>300</v>
      </c>
      <c r="B113" s="126" t="s">
        <v>261</v>
      </c>
      <c r="C113" s="127"/>
      <c r="D113" s="128"/>
      <c r="E113" s="129" t="s">
        <v>121</v>
      </c>
      <c r="F113" s="129"/>
      <c r="G113" s="129"/>
      <c r="H113" s="61" t="s">
        <v>118</v>
      </c>
      <c r="I113" s="62">
        <v>73.48</v>
      </c>
      <c r="J113" s="63">
        <v>368.36</v>
      </c>
      <c r="K113" s="63">
        <v>27067.09</v>
      </c>
      <c r="L113" s="64"/>
      <c r="Y113" s="59"/>
      <c r="Z113" s="65" t="s">
        <v>261</v>
      </c>
      <c r="AA113" s="65" t="s">
        <v>121</v>
      </c>
      <c r="AB113" s="70"/>
      <c r="AC113" s="70"/>
      <c r="AD113" s="74"/>
    </row>
    <row r="114" spans="1:30" ht="26.25" x14ac:dyDescent="0.25">
      <c r="A114" s="60" t="s">
        <v>303</v>
      </c>
      <c r="B114" s="126" t="s">
        <v>263</v>
      </c>
      <c r="C114" s="127"/>
      <c r="D114" s="128"/>
      <c r="E114" s="129" t="s">
        <v>169</v>
      </c>
      <c r="F114" s="129"/>
      <c r="G114" s="129"/>
      <c r="H114" s="61" t="s">
        <v>170</v>
      </c>
      <c r="I114" s="71">
        <v>2.0299999999999999E-2</v>
      </c>
      <c r="J114" s="63">
        <v>279841.98</v>
      </c>
      <c r="K114" s="63">
        <v>5680.79</v>
      </c>
      <c r="L114" s="64"/>
      <c r="Y114" s="59"/>
      <c r="Z114" s="65" t="s">
        <v>263</v>
      </c>
      <c r="AA114" s="65" t="s">
        <v>169</v>
      </c>
      <c r="AB114" s="70"/>
      <c r="AC114" s="70"/>
      <c r="AD114" s="74"/>
    </row>
    <row r="115" spans="1:30" ht="26.25" x14ac:dyDescent="0.25">
      <c r="A115" s="60" t="s">
        <v>308</v>
      </c>
      <c r="B115" s="126" t="s">
        <v>265</v>
      </c>
      <c r="C115" s="127"/>
      <c r="D115" s="128"/>
      <c r="E115" s="129" t="s">
        <v>138</v>
      </c>
      <c r="F115" s="129"/>
      <c r="G115" s="129"/>
      <c r="H115" s="61" t="s">
        <v>127</v>
      </c>
      <c r="I115" s="73">
        <v>3.0009999999999998E-2</v>
      </c>
      <c r="J115" s="63">
        <v>13003.2</v>
      </c>
      <c r="K115" s="63">
        <v>390.23</v>
      </c>
      <c r="L115" s="64"/>
      <c r="Y115" s="59"/>
      <c r="Z115" s="65" t="s">
        <v>265</v>
      </c>
      <c r="AA115" s="65" t="s">
        <v>138</v>
      </c>
      <c r="AB115" s="70"/>
      <c r="AC115" s="70"/>
      <c r="AD115" s="74"/>
    </row>
    <row r="116" spans="1:30" ht="26.25" x14ac:dyDescent="0.25">
      <c r="A116" s="60" t="s">
        <v>311</v>
      </c>
      <c r="B116" s="126" t="s">
        <v>268</v>
      </c>
      <c r="C116" s="127"/>
      <c r="D116" s="128"/>
      <c r="E116" s="129" t="s">
        <v>182</v>
      </c>
      <c r="F116" s="129"/>
      <c r="G116" s="129"/>
      <c r="H116" s="61" t="s">
        <v>127</v>
      </c>
      <c r="I116" s="73">
        <v>3.0009999999999998E-2</v>
      </c>
      <c r="J116" s="63">
        <v>21211.71</v>
      </c>
      <c r="K116" s="63">
        <v>636.55999999999995</v>
      </c>
      <c r="L116" s="64"/>
      <c r="Y116" s="59"/>
      <c r="Z116" s="65" t="s">
        <v>268</v>
      </c>
      <c r="AA116" s="65" t="s">
        <v>182</v>
      </c>
      <c r="AB116" s="70"/>
      <c r="AC116" s="70"/>
      <c r="AD116" s="74"/>
    </row>
    <row r="117" spans="1:30" x14ac:dyDescent="0.25">
      <c r="A117" s="60" t="s">
        <v>314</v>
      </c>
      <c r="B117" s="126" t="s">
        <v>272</v>
      </c>
      <c r="C117" s="127"/>
      <c r="D117" s="128"/>
      <c r="E117" s="129" t="s">
        <v>185</v>
      </c>
      <c r="F117" s="129"/>
      <c r="G117" s="129"/>
      <c r="H117" s="61" t="s">
        <v>127</v>
      </c>
      <c r="I117" s="73">
        <v>3.0009999999999998E-2</v>
      </c>
      <c r="J117" s="63">
        <v>5793.38</v>
      </c>
      <c r="K117" s="63">
        <v>173.86</v>
      </c>
      <c r="L117" s="64"/>
      <c r="Y117" s="59"/>
      <c r="Z117" s="65" t="s">
        <v>272</v>
      </c>
      <c r="AA117" s="65" t="s">
        <v>185</v>
      </c>
      <c r="AB117" s="70"/>
      <c r="AC117" s="70"/>
      <c r="AD117" s="74"/>
    </row>
    <row r="118" spans="1:30" x14ac:dyDescent="0.25">
      <c r="A118" s="130" t="s">
        <v>266</v>
      </c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Y118" s="59"/>
      <c r="Z118" s="65"/>
      <c r="AA118" s="65"/>
      <c r="AB118" s="70"/>
      <c r="AC118" s="70"/>
      <c r="AD118" s="74" t="s">
        <v>266</v>
      </c>
    </row>
    <row r="119" spans="1:30" ht="39" x14ac:dyDescent="0.25">
      <c r="A119" s="60" t="s">
        <v>316</v>
      </c>
      <c r="B119" s="126" t="s">
        <v>275</v>
      </c>
      <c r="C119" s="127"/>
      <c r="D119" s="128"/>
      <c r="E119" s="129" t="s">
        <v>269</v>
      </c>
      <c r="F119" s="129"/>
      <c r="G119" s="129"/>
      <c r="H119" s="61" t="s">
        <v>270</v>
      </c>
      <c r="I119" s="71">
        <v>22.965699999999998</v>
      </c>
      <c r="J119" s="63">
        <v>19246.810000000001</v>
      </c>
      <c r="K119" s="63">
        <v>442016.46</v>
      </c>
      <c r="L119" s="64"/>
      <c r="Y119" s="59"/>
      <c r="Z119" s="65" t="s">
        <v>275</v>
      </c>
      <c r="AA119" s="65" t="s">
        <v>269</v>
      </c>
      <c r="AB119" s="70"/>
      <c r="AC119" s="70"/>
      <c r="AD119" s="74"/>
    </row>
    <row r="120" spans="1:30" x14ac:dyDescent="0.25">
      <c r="A120" s="60" t="s">
        <v>319</v>
      </c>
      <c r="B120" s="126" t="s">
        <v>277</v>
      </c>
      <c r="C120" s="127"/>
      <c r="D120" s="128"/>
      <c r="E120" s="129" t="s">
        <v>273</v>
      </c>
      <c r="F120" s="129"/>
      <c r="G120" s="129"/>
      <c r="H120" s="61" t="s">
        <v>170</v>
      </c>
      <c r="I120" s="75">
        <v>6.430396</v>
      </c>
      <c r="J120" s="63">
        <v>37255.629999999997</v>
      </c>
      <c r="K120" s="63">
        <v>239568.45</v>
      </c>
      <c r="L120" s="64"/>
      <c r="Y120" s="59"/>
      <c r="Z120" s="65" t="s">
        <v>277</v>
      </c>
      <c r="AA120" s="65" t="s">
        <v>273</v>
      </c>
      <c r="AB120" s="70"/>
      <c r="AC120" s="70"/>
      <c r="AD120" s="74"/>
    </row>
    <row r="121" spans="1:30" ht="26.25" x14ac:dyDescent="0.25">
      <c r="A121" s="60" t="s">
        <v>321</v>
      </c>
      <c r="B121" s="126" t="s">
        <v>280</v>
      </c>
      <c r="C121" s="127"/>
      <c r="D121" s="128"/>
      <c r="E121" s="129" t="s">
        <v>117</v>
      </c>
      <c r="F121" s="129"/>
      <c r="G121" s="129"/>
      <c r="H121" s="61" t="s">
        <v>118</v>
      </c>
      <c r="I121" s="66">
        <v>1028.864</v>
      </c>
      <c r="J121" s="63">
        <v>78.599999999999994</v>
      </c>
      <c r="K121" s="63">
        <v>80868.710000000006</v>
      </c>
      <c r="L121" s="64"/>
      <c r="Y121" s="59"/>
      <c r="Z121" s="65" t="s">
        <v>280</v>
      </c>
      <c r="AA121" s="65" t="s">
        <v>117</v>
      </c>
      <c r="AB121" s="70"/>
      <c r="AC121" s="70"/>
      <c r="AD121" s="74"/>
    </row>
    <row r="122" spans="1:30" ht="39" x14ac:dyDescent="0.25">
      <c r="A122" s="60" t="s">
        <v>325</v>
      </c>
      <c r="B122" s="126" t="s">
        <v>283</v>
      </c>
      <c r="C122" s="127"/>
      <c r="D122" s="128"/>
      <c r="E122" s="129" t="s">
        <v>278</v>
      </c>
      <c r="F122" s="129"/>
      <c r="G122" s="129"/>
      <c r="H122" s="61" t="s">
        <v>127</v>
      </c>
      <c r="I122" s="77">
        <v>0.8037995</v>
      </c>
      <c r="J122" s="63">
        <v>56125.94</v>
      </c>
      <c r="K122" s="63">
        <v>45114</v>
      </c>
      <c r="L122" s="64"/>
      <c r="Y122" s="59"/>
      <c r="Z122" s="65" t="s">
        <v>283</v>
      </c>
      <c r="AA122" s="65" t="s">
        <v>278</v>
      </c>
      <c r="AB122" s="70"/>
      <c r="AC122" s="70"/>
      <c r="AD122" s="74"/>
    </row>
    <row r="123" spans="1:30" ht="51.75" x14ac:dyDescent="0.25">
      <c r="A123" s="60" t="s">
        <v>327</v>
      </c>
      <c r="B123" s="126" t="s">
        <v>285</v>
      </c>
      <c r="C123" s="127"/>
      <c r="D123" s="128"/>
      <c r="E123" s="129" t="s">
        <v>121</v>
      </c>
      <c r="F123" s="129"/>
      <c r="G123" s="129"/>
      <c r="H123" s="61" t="s">
        <v>118</v>
      </c>
      <c r="I123" s="71">
        <v>2780.2321999999999</v>
      </c>
      <c r="J123" s="63">
        <v>368.36</v>
      </c>
      <c r="K123" s="63">
        <v>1024126.33</v>
      </c>
      <c r="L123" s="64"/>
      <c r="Y123" s="59"/>
      <c r="Z123" s="65" t="s">
        <v>285</v>
      </c>
      <c r="AA123" s="65" t="s">
        <v>121</v>
      </c>
      <c r="AB123" s="70"/>
      <c r="AC123" s="70"/>
      <c r="AD123" s="74"/>
    </row>
    <row r="124" spans="1:30" x14ac:dyDescent="0.25">
      <c r="A124" s="130" t="s">
        <v>281</v>
      </c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Y124" s="59"/>
      <c r="Z124" s="65"/>
      <c r="AA124" s="65"/>
      <c r="AB124" s="70"/>
      <c r="AC124" s="70"/>
      <c r="AD124" s="74" t="s">
        <v>281</v>
      </c>
    </row>
    <row r="125" spans="1:30" x14ac:dyDescent="0.25">
      <c r="A125" s="60" t="s">
        <v>330</v>
      </c>
      <c r="B125" s="126" t="s">
        <v>287</v>
      </c>
      <c r="C125" s="127"/>
      <c r="D125" s="128"/>
      <c r="E125" s="129" t="s">
        <v>273</v>
      </c>
      <c r="F125" s="129"/>
      <c r="G125" s="129"/>
      <c r="H125" s="61" t="s">
        <v>170</v>
      </c>
      <c r="I125" s="73">
        <v>26.25855</v>
      </c>
      <c r="J125" s="63">
        <v>37255.629999999997</v>
      </c>
      <c r="K125" s="63">
        <v>978278.82</v>
      </c>
      <c r="L125" s="64"/>
      <c r="Y125" s="59"/>
      <c r="Z125" s="65" t="s">
        <v>287</v>
      </c>
      <c r="AA125" s="65" t="s">
        <v>273</v>
      </c>
      <c r="AB125" s="70"/>
      <c r="AC125" s="70"/>
      <c r="AD125" s="74"/>
    </row>
    <row r="126" spans="1:30" ht="26.25" x14ac:dyDescent="0.25">
      <c r="A126" s="60" t="s">
        <v>333</v>
      </c>
      <c r="B126" s="126" t="s">
        <v>289</v>
      </c>
      <c r="C126" s="127"/>
      <c r="D126" s="128"/>
      <c r="E126" s="129" t="s">
        <v>117</v>
      </c>
      <c r="F126" s="129"/>
      <c r="G126" s="129"/>
      <c r="H126" s="61" t="s">
        <v>118</v>
      </c>
      <c r="I126" s="66">
        <v>4201.3760000000002</v>
      </c>
      <c r="J126" s="63">
        <v>78.599999999999994</v>
      </c>
      <c r="K126" s="63">
        <v>330228.15000000002</v>
      </c>
      <c r="L126" s="64"/>
      <c r="Y126" s="59"/>
      <c r="Z126" s="65" t="s">
        <v>289</v>
      </c>
      <c r="AA126" s="65" t="s">
        <v>117</v>
      </c>
      <c r="AB126" s="70"/>
      <c r="AC126" s="70"/>
      <c r="AD126" s="74"/>
    </row>
    <row r="127" spans="1:30" ht="39" x14ac:dyDescent="0.25">
      <c r="A127" s="60" t="s">
        <v>337</v>
      </c>
      <c r="B127" s="126" t="s">
        <v>294</v>
      </c>
      <c r="C127" s="127"/>
      <c r="D127" s="128"/>
      <c r="E127" s="129" t="s">
        <v>278</v>
      </c>
      <c r="F127" s="129"/>
      <c r="G127" s="129"/>
      <c r="H127" s="61" t="s">
        <v>127</v>
      </c>
      <c r="I127" s="73">
        <v>1.75057</v>
      </c>
      <c r="J127" s="63">
        <v>56125.95</v>
      </c>
      <c r="K127" s="63">
        <v>98252.4</v>
      </c>
      <c r="L127" s="64"/>
      <c r="Y127" s="59"/>
      <c r="Z127" s="65" t="s">
        <v>294</v>
      </c>
      <c r="AA127" s="65" t="s">
        <v>278</v>
      </c>
      <c r="AB127" s="70"/>
      <c r="AC127" s="70"/>
      <c r="AD127" s="74"/>
    </row>
    <row r="128" spans="1:30" ht="51.75" x14ac:dyDescent="0.25">
      <c r="A128" s="60" t="s">
        <v>340</v>
      </c>
      <c r="B128" s="126" t="s">
        <v>1231</v>
      </c>
      <c r="C128" s="127"/>
      <c r="D128" s="128"/>
      <c r="E128" s="129" t="s">
        <v>121</v>
      </c>
      <c r="F128" s="129"/>
      <c r="G128" s="129"/>
      <c r="H128" s="61" t="s">
        <v>118</v>
      </c>
      <c r="I128" s="66">
        <v>6827.2309999999998</v>
      </c>
      <c r="J128" s="63">
        <v>368.36</v>
      </c>
      <c r="K128" s="63">
        <v>2514878.81</v>
      </c>
      <c r="L128" s="64"/>
      <c r="Y128" s="59"/>
      <c r="Z128" s="65" t="s">
        <v>1231</v>
      </c>
      <c r="AA128" s="65" t="s">
        <v>121</v>
      </c>
      <c r="AB128" s="70"/>
      <c r="AC128" s="70"/>
      <c r="AD128" s="74"/>
    </row>
    <row r="129" spans="1:31" x14ac:dyDescent="0.25">
      <c r="A129" s="130" t="s">
        <v>290</v>
      </c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Y129" s="59"/>
      <c r="Z129" s="65"/>
      <c r="AA129" s="65"/>
      <c r="AB129" s="70"/>
      <c r="AC129" s="70"/>
      <c r="AD129" s="74" t="s">
        <v>290</v>
      </c>
    </row>
    <row r="130" spans="1:31" x14ac:dyDescent="0.25">
      <c r="A130" s="130" t="s">
        <v>291</v>
      </c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Y130" s="59"/>
      <c r="Z130" s="65"/>
      <c r="AA130" s="65"/>
      <c r="AB130" s="70"/>
      <c r="AC130" s="70"/>
      <c r="AD130" s="74" t="s">
        <v>291</v>
      </c>
    </row>
    <row r="131" spans="1:31" x14ac:dyDescent="0.25">
      <c r="A131" s="131" t="s">
        <v>292</v>
      </c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Y131" s="59"/>
      <c r="Z131" s="65"/>
      <c r="AA131" s="65"/>
      <c r="AB131" s="70"/>
      <c r="AC131" s="70"/>
      <c r="AD131" s="74"/>
      <c r="AE131" s="78" t="s">
        <v>292</v>
      </c>
    </row>
    <row r="132" spans="1:31" ht="26.25" x14ac:dyDescent="0.25">
      <c r="A132" s="60" t="s">
        <v>343</v>
      </c>
      <c r="B132" s="126" t="s">
        <v>301</v>
      </c>
      <c r="C132" s="127"/>
      <c r="D132" s="128"/>
      <c r="E132" s="129" t="s">
        <v>295</v>
      </c>
      <c r="F132" s="129"/>
      <c r="G132" s="129"/>
      <c r="H132" s="61" t="s">
        <v>296</v>
      </c>
      <c r="I132" s="76">
        <v>10</v>
      </c>
      <c r="J132" s="63">
        <v>3006.56</v>
      </c>
      <c r="K132" s="63">
        <v>30065.599999999999</v>
      </c>
      <c r="L132" s="64"/>
      <c r="Y132" s="59"/>
      <c r="Z132" s="65" t="s">
        <v>301</v>
      </c>
      <c r="AA132" s="65" t="s">
        <v>295</v>
      </c>
      <c r="AB132" s="70"/>
      <c r="AC132" s="70"/>
      <c r="AD132" s="74"/>
      <c r="AE132" s="78"/>
    </row>
    <row r="133" spans="1:31" ht="51.75" x14ac:dyDescent="0.25">
      <c r="A133" s="60" t="s">
        <v>346</v>
      </c>
      <c r="B133" s="126" t="s">
        <v>304</v>
      </c>
      <c r="C133" s="127"/>
      <c r="D133" s="128"/>
      <c r="E133" s="129" t="s">
        <v>298</v>
      </c>
      <c r="F133" s="129"/>
      <c r="G133" s="129"/>
      <c r="H133" s="61" t="s">
        <v>299</v>
      </c>
      <c r="I133" s="76">
        <v>212</v>
      </c>
      <c r="J133" s="63">
        <v>17339.21</v>
      </c>
      <c r="K133" s="63">
        <v>3675912.52</v>
      </c>
      <c r="L133" s="64"/>
      <c r="Y133" s="59"/>
      <c r="Z133" s="65" t="s">
        <v>304</v>
      </c>
      <c r="AA133" s="65" t="s">
        <v>298</v>
      </c>
      <c r="AB133" s="70"/>
      <c r="AC133" s="70"/>
      <c r="AD133" s="74"/>
      <c r="AE133" s="78"/>
    </row>
    <row r="134" spans="1:31" ht="26.25" x14ac:dyDescent="0.25">
      <c r="A134" s="60" t="s">
        <v>349</v>
      </c>
      <c r="B134" s="126" t="s">
        <v>1235</v>
      </c>
      <c r="C134" s="127"/>
      <c r="D134" s="128"/>
      <c r="E134" s="129" t="s">
        <v>1236</v>
      </c>
      <c r="F134" s="129"/>
      <c r="G134" s="129"/>
      <c r="H134" s="61" t="s">
        <v>118</v>
      </c>
      <c r="I134" s="66">
        <v>27.984000000000002</v>
      </c>
      <c r="J134" s="63">
        <v>19913.759999999998</v>
      </c>
      <c r="K134" s="63">
        <v>557266.66</v>
      </c>
      <c r="L134" s="64"/>
      <c r="Y134" s="59"/>
      <c r="Z134" s="65" t="s">
        <v>1235</v>
      </c>
      <c r="AA134" s="65" t="s">
        <v>1236</v>
      </c>
      <c r="AB134" s="70"/>
      <c r="AC134" s="70"/>
      <c r="AD134" s="74"/>
      <c r="AE134" s="78"/>
    </row>
    <row r="135" spans="1:31" ht="51.75" x14ac:dyDescent="0.25">
      <c r="A135" s="60" t="s">
        <v>352</v>
      </c>
      <c r="B135" s="126" t="s">
        <v>312</v>
      </c>
      <c r="C135" s="127"/>
      <c r="D135" s="128"/>
      <c r="E135" s="129" t="s">
        <v>1238</v>
      </c>
      <c r="F135" s="129"/>
      <c r="G135" s="129"/>
      <c r="H135" s="61" t="s">
        <v>118</v>
      </c>
      <c r="I135" s="73">
        <v>1.39496</v>
      </c>
      <c r="J135" s="63">
        <v>563101.78</v>
      </c>
      <c r="K135" s="63">
        <v>785504.46</v>
      </c>
      <c r="L135" s="64"/>
      <c r="Y135" s="59"/>
      <c r="Z135" s="65" t="s">
        <v>312</v>
      </c>
      <c r="AA135" s="65" t="s">
        <v>1238</v>
      </c>
      <c r="AB135" s="70"/>
      <c r="AC135" s="70"/>
      <c r="AD135" s="74"/>
      <c r="AE135" s="78"/>
    </row>
    <row r="136" spans="1:31" x14ac:dyDescent="0.25">
      <c r="A136" s="60" t="s">
        <v>355</v>
      </c>
      <c r="B136" s="126" t="s">
        <v>1240</v>
      </c>
      <c r="C136" s="127"/>
      <c r="D136" s="128"/>
      <c r="E136" s="129" t="s">
        <v>1241</v>
      </c>
      <c r="F136" s="129"/>
      <c r="G136" s="129"/>
      <c r="H136" s="61" t="s">
        <v>299</v>
      </c>
      <c r="I136" s="76">
        <v>212</v>
      </c>
      <c r="J136" s="63">
        <v>13852.49</v>
      </c>
      <c r="K136" s="63">
        <v>2936727.88</v>
      </c>
      <c r="L136" s="64"/>
      <c r="Y136" s="59"/>
      <c r="Z136" s="65" t="s">
        <v>1240</v>
      </c>
      <c r="AA136" s="65" t="s">
        <v>1241</v>
      </c>
      <c r="AB136" s="70"/>
      <c r="AC136" s="70"/>
      <c r="AD136" s="74"/>
      <c r="AE136" s="78"/>
    </row>
    <row r="137" spans="1:31" ht="26.25" x14ac:dyDescent="0.25">
      <c r="A137" s="60" t="s">
        <v>359</v>
      </c>
      <c r="B137" s="126" t="s">
        <v>317</v>
      </c>
      <c r="C137" s="127"/>
      <c r="D137" s="128"/>
      <c r="E137" s="129" t="s">
        <v>302</v>
      </c>
      <c r="F137" s="129"/>
      <c r="G137" s="129"/>
      <c r="H137" s="61" t="s">
        <v>296</v>
      </c>
      <c r="I137" s="76">
        <v>10</v>
      </c>
      <c r="J137" s="63">
        <v>2803.57</v>
      </c>
      <c r="K137" s="63">
        <v>28035.7</v>
      </c>
      <c r="L137" s="64"/>
      <c r="Y137" s="59"/>
      <c r="Z137" s="65" t="s">
        <v>317</v>
      </c>
      <c r="AA137" s="65" t="s">
        <v>302</v>
      </c>
      <c r="AB137" s="70"/>
      <c r="AC137" s="70"/>
      <c r="AD137" s="74"/>
      <c r="AE137" s="78"/>
    </row>
    <row r="138" spans="1:31" x14ac:dyDescent="0.25">
      <c r="A138" s="60" t="s">
        <v>361</v>
      </c>
      <c r="B138" s="126" t="s">
        <v>1244</v>
      </c>
      <c r="C138" s="127"/>
      <c r="D138" s="128"/>
      <c r="E138" s="129" t="s">
        <v>305</v>
      </c>
      <c r="F138" s="129"/>
      <c r="G138" s="129"/>
      <c r="H138" s="61" t="s">
        <v>306</v>
      </c>
      <c r="I138" s="62">
        <v>2.12</v>
      </c>
      <c r="J138" s="63">
        <v>120383.2</v>
      </c>
      <c r="K138" s="63">
        <v>255212.38</v>
      </c>
      <c r="L138" s="64"/>
      <c r="Y138" s="59"/>
      <c r="Z138" s="65" t="s">
        <v>1244</v>
      </c>
      <c r="AA138" s="65" t="s">
        <v>305</v>
      </c>
      <c r="AB138" s="70"/>
      <c r="AC138" s="70"/>
      <c r="AD138" s="74"/>
      <c r="AE138" s="78"/>
    </row>
    <row r="139" spans="1:31" x14ac:dyDescent="0.25">
      <c r="A139" s="130" t="s">
        <v>307</v>
      </c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Y139" s="59"/>
      <c r="Z139" s="65"/>
      <c r="AA139" s="65"/>
      <c r="AB139" s="70"/>
      <c r="AC139" s="70"/>
      <c r="AD139" s="74" t="s">
        <v>307</v>
      </c>
      <c r="AE139" s="78"/>
    </row>
    <row r="140" spans="1:31" x14ac:dyDescent="0.25">
      <c r="A140" s="60" t="s">
        <v>363</v>
      </c>
      <c r="B140" s="126" t="s">
        <v>322</v>
      </c>
      <c r="C140" s="127"/>
      <c r="D140" s="128"/>
      <c r="E140" s="129" t="s">
        <v>309</v>
      </c>
      <c r="F140" s="129"/>
      <c r="G140" s="129"/>
      <c r="H140" s="61" t="s">
        <v>310</v>
      </c>
      <c r="I140" s="72">
        <v>15.8</v>
      </c>
      <c r="J140" s="63">
        <v>412504.83</v>
      </c>
      <c r="K140" s="63">
        <v>6517576.3099999996</v>
      </c>
      <c r="L140" s="64"/>
      <c r="Y140" s="59"/>
      <c r="Z140" s="65" t="s">
        <v>322</v>
      </c>
      <c r="AA140" s="65" t="s">
        <v>309</v>
      </c>
      <c r="AB140" s="70"/>
      <c r="AC140" s="70"/>
      <c r="AD140" s="74"/>
      <c r="AE140" s="78"/>
    </row>
    <row r="141" spans="1:31" ht="39" x14ac:dyDescent="0.25">
      <c r="A141" s="60" t="s">
        <v>365</v>
      </c>
      <c r="B141" s="126" t="s">
        <v>1247</v>
      </c>
      <c r="C141" s="127"/>
      <c r="D141" s="128"/>
      <c r="E141" s="129" t="s">
        <v>1248</v>
      </c>
      <c r="F141" s="129"/>
      <c r="G141" s="129"/>
      <c r="H141" s="61" t="s">
        <v>299</v>
      </c>
      <c r="I141" s="72">
        <v>15926.4</v>
      </c>
      <c r="J141" s="63">
        <v>848.86</v>
      </c>
      <c r="K141" s="63">
        <v>13519283.9</v>
      </c>
      <c r="L141" s="64"/>
      <c r="Y141" s="59"/>
      <c r="Z141" s="65" t="s">
        <v>1247</v>
      </c>
      <c r="AA141" s="65" t="s">
        <v>1248</v>
      </c>
      <c r="AB141" s="70"/>
      <c r="AC141" s="70"/>
      <c r="AD141" s="74"/>
      <c r="AE141" s="78"/>
    </row>
    <row r="142" spans="1:31" x14ac:dyDescent="0.25">
      <c r="A142" s="60" t="s">
        <v>369</v>
      </c>
      <c r="B142" s="126" t="s">
        <v>328</v>
      </c>
      <c r="C142" s="127"/>
      <c r="D142" s="128"/>
      <c r="E142" s="129" t="s">
        <v>313</v>
      </c>
      <c r="F142" s="129"/>
      <c r="G142" s="129"/>
      <c r="H142" s="61" t="s">
        <v>310</v>
      </c>
      <c r="I142" s="72">
        <v>15.8</v>
      </c>
      <c r="J142" s="63">
        <v>84514.54</v>
      </c>
      <c r="K142" s="63">
        <v>1335329.73</v>
      </c>
      <c r="L142" s="64"/>
      <c r="Y142" s="59"/>
      <c r="Z142" s="65" t="s">
        <v>328</v>
      </c>
      <c r="AA142" s="65" t="s">
        <v>313</v>
      </c>
      <c r="AB142" s="70"/>
      <c r="AC142" s="70"/>
      <c r="AD142" s="74"/>
      <c r="AE142" s="78"/>
    </row>
    <row r="143" spans="1:31" x14ac:dyDescent="0.25">
      <c r="A143" s="60" t="s">
        <v>371</v>
      </c>
      <c r="B143" s="126" t="s">
        <v>1251</v>
      </c>
      <c r="C143" s="127"/>
      <c r="D143" s="128"/>
      <c r="E143" s="129" t="s">
        <v>315</v>
      </c>
      <c r="F143" s="129"/>
      <c r="G143" s="129"/>
      <c r="H143" s="61" t="s">
        <v>310</v>
      </c>
      <c r="I143" s="62">
        <v>1.95</v>
      </c>
      <c r="J143" s="63">
        <v>326660.27</v>
      </c>
      <c r="K143" s="63">
        <v>636987.53</v>
      </c>
      <c r="L143" s="64"/>
      <c r="Y143" s="59"/>
      <c r="Z143" s="65" t="s">
        <v>1251</v>
      </c>
      <c r="AA143" s="65" t="s">
        <v>315</v>
      </c>
      <c r="AB143" s="70"/>
      <c r="AC143" s="70"/>
      <c r="AD143" s="74"/>
      <c r="AE143" s="78"/>
    </row>
    <row r="144" spans="1:31" ht="39" x14ac:dyDescent="0.25">
      <c r="A144" s="60" t="s">
        <v>373</v>
      </c>
      <c r="B144" s="126" t="s">
        <v>1253</v>
      </c>
      <c r="C144" s="127"/>
      <c r="D144" s="128"/>
      <c r="E144" s="129" t="s">
        <v>1254</v>
      </c>
      <c r="F144" s="129"/>
      <c r="G144" s="129"/>
      <c r="H144" s="61" t="s">
        <v>299</v>
      </c>
      <c r="I144" s="72">
        <v>1965.6</v>
      </c>
      <c r="J144" s="63">
        <v>406.55</v>
      </c>
      <c r="K144" s="63">
        <v>799114.68</v>
      </c>
      <c r="L144" s="64"/>
      <c r="Y144" s="59"/>
      <c r="Z144" s="65" t="s">
        <v>1253</v>
      </c>
      <c r="AA144" s="65" t="s">
        <v>1254</v>
      </c>
      <c r="AB144" s="70"/>
      <c r="AC144" s="70"/>
      <c r="AD144" s="74"/>
      <c r="AE144" s="78"/>
    </row>
    <row r="145" spans="1:31" x14ac:dyDescent="0.25">
      <c r="A145" s="60" t="s">
        <v>375</v>
      </c>
      <c r="B145" s="126" t="s">
        <v>338</v>
      </c>
      <c r="C145" s="127"/>
      <c r="D145" s="128"/>
      <c r="E145" s="129" t="s">
        <v>318</v>
      </c>
      <c r="F145" s="129"/>
      <c r="G145" s="129"/>
      <c r="H145" s="61" t="s">
        <v>310</v>
      </c>
      <c r="I145" s="62">
        <v>1.95</v>
      </c>
      <c r="J145" s="63">
        <v>68878.080000000002</v>
      </c>
      <c r="K145" s="63">
        <v>134312.26</v>
      </c>
      <c r="L145" s="64"/>
      <c r="Y145" s="59"/>
      <c r="Z145" s="65" t="s">
        <v>338</v>
      </c>
      <c r="AA145" s="65" t="s">
        <v>318</v>
      </c>
      <c r="AB145" s="70"/>
      <c r="AC145" s="70"/>
      <c r="AD145" s="74"/>
      <c r="AE145" s="78"/>
    </row>
    <row r="146" spans="1:31" x14ac:dyDescent="0.25">
      <c r="A146" s="60" t="s">
        <v>378</v>
      </c>
      <c r="B146" s="126" t="s">
        <v>1257</v>
      </c>
      <c r="C146" s="127"/>
      <c r="D146" s="128"/>
      <c r="E146" s="129" t="s">
        <v>320</v>
      </c>
      <c r="F146" s="129"/>
      <c r="G146" s="129"/>
      <c r="H146" s="61" t="s">
        <v>310</v>
      </c>
      <c r="I146" s="62">
        <v>0.09</v>
      </c>
      <c r="J146" s="63">
        <v>288527.34000000003</v>
      </c>
      <c r="K146" s="63">
        <v>25967.46</v>
      </c>
      <c r="L146" s="64"/>
      <c r="Y146" s="59"/>
      <c r="Z146" s="65" t="s">
        <v>1257</v>
      </c>
      <c r="AA146" s="65" t="s">
        <v>320</v>
      </c>
      <c r="AB146" s="70"/>
      <c r="AC146" s="70"/>
      <c r="AD146" s="74"/>
      <c r="AE146" s="78"/>
    </row>
    <row r="147" spans="1:31" ht="39" x14ac:dyDescent="0.25">
      <c r="A147" s="60" t="s">
        <v>381</v>
      </c>
      <c r="B147" s="126" t="s">
        <v>1259</v>
      </c>
      <c r="C147" s="127"/>
      <c r="D147" s="128"/>
      <c r="E147" s="129" t="s">
        <v>1260</v>
      </c>
      <c r="F147" s="129"/>
      <c r="G147" s="129"/>
      <c r="H147" s="61" t="s">
        <v>299</v>
      </c>
      <c r="I147" s="62">
        <v>90.63</v>
      </c>
      <c r="J147" s="63">
        <v>89.59</v>
      </c>
      <c r="K147" s="63">
        <v>8119.54</v>
      </c>
      <c r="L147" s="64"/>
      <c r="Y147" s="59"/>
      <c r="Z147" s="65" t="s">
        <v>1259</v>
      </c>
      <c r="AA147" s="65" t="s">
        <v>1260</v>
      </c>
      <c r="AB147" s="70"/>
      <c r="AC147" s="70"/>
      <c r="AD147" s="74"/>
      <c r="AE147" s="78"/>
    </row>
    <row r="148" spans="1:31" x14ac:dyDescent="0.25">
      <c r="A148" s="60" t="s">
        <v>383</v>
      </c>
      <c r="B148" s="126" t="s">
        <v>347</v>
      </c>
      <c r="C148" s="127"/>
      <c r="D148" s="128"/>
      <c r="E148" s="129" t="s">
        <v>323</v>
      </c>
      <c r="F148" s="129"/>
      <c r="G148" s="129"/>
      <c r="H148" s="61" t="s">
        <v>310</v>
      </c>
      <c r="I148" s="62">
        <v>0.09</v>
      </c>
      <c r="J148" s="63">
        <v>67608.59</v>
      </c>
      <c r="K148" s="63">
        <v>6084.77</v>
      </c>
      <c r="L148" s="64"/>
      <c r="Y148" s="59"/>
      <c r="Z148" s="65" t="s">
        <v>347</v>
      </c>
      <c r="AA148" s="65" t="s">
        <v>323</v>
      </c>
      <c r="AB148" s="70"/>
      <c r="AC148" s="70"/>
      <c r="AD148" s="74"/>
      <c r="AE148" s="78"/>
    </row>
    <row r="149" spans="1:31" x14ac:dyDescent="0.25">
      <c r="A149" s="130" t="s">
        <v>324</v>
      </c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Y149" s="59"/>
      <c r="Z149" s="65"/>
      <c r="AA149" s="65"/>
      <c r="AB149" s="70"/>
      <c r="AC149" s="70"/>
      <c r="AD149" s="74" t="s">
        <v>324</v>
      </c>
      <c r="AE149" s="78"/>
    </row>
    <row r="150" spans="1:31" x14ac:dyDescent="0.25">
      <c r="A150" s="60" t="s">
        <v>384</v>
      </c>
      <c r="B150" s="126" t="s">
        <v>350</v>
      </c>
      <c r="C150" s="127"/>
      <c r="D150" s="128"/>
      <c r="E150" s="129" t="s">
        <v>326</v>
      </c>
      <c r="F150" s="129"/>
      <c r="G150" s="129"/>
      <c r="H150" s="61" t="s">
        <v>310</v>
      </c>
      <c r="I150" s="62">
        <v>0.71</v>
      </c>
      <c r="J150" s="63">
        <v>801251.9</v>
      </c>
      <c r="K150" s="63">
        <v>568888.85</v>
      </c>
      <c r="L150" s="64"/>
      <c r="Y150" s="59"/>
      <c r="Z150" s="65" t="s">
        <v>350</v>
      </c>
      <c r="AA150" s="65" t="s">
        <v>326</v>
      </c>
      <c r="AB150" s="70"/>
      <c r="AC150" s="70"/>
      <c r="AD150" s="74"/>
      <c r="AE150" s="78"/>
    </row>
    <row r="151" spans="1:31" ht="39" x14ac:dyDescent="0.25">
      <c r="A151" s="60" t="s">
        <v>387</v>
      </c>
      <c r="B151" s="126" t="s">
        <v>353</v>
      </c>
      <c r="C151" s="127"/>
      <c r="D151" s="128"/>
      <c r="E151" s="129" t="s">
        <v>1264</v>
      </c>
      <c r="F151" s="129"/>
      <c r="G151" s="129"/>
      <c r="H151" s="61" t="s">
        <v>299</v>
      </c>
      <c r="I151" s="72">
        <v>717.1</v>
      </c>
      <c r="J151" s="63">
        <v>7792.31</v>
      </c>
      <c r="K151" s="63">
        <v>5587865.5</v>
      </c>
      <c r="L151" s="64"/>
      <c r="Y151" s="59"/>
      <c r="Z151" s="65" t="s">
        <v>353</v>
      </c>
      <c r="AA151" s="65" t="s">
        <v>1264</v>
      </c>
      <c r="AB151" s="70"/>
      <c r="AC151" s="70"/>
      <c r="AD151" s="74"/>
      <c r="AE151" s="78"/>
    </row>
    <row r="152" spans="1:31" x14ac:dyDescent="0.25">
      <c r="A152" s="60" t="s">
        <v>388</v>
      </c>
      <c r="B152" s="126" t="s">
        <v>356</v>
      </c>
      <c r="C152" s="127"/>
      <c r="D152" s="128"/>
      <c r="E152" s="129" t="s">
        <v>329</v>
      </c>
      <c r="F152" s="129"/>
      <c r="G152" s="129"/>
      <c r="H152" s="61" t="s">
        <v>306</v>
      </c>
      <c r="I152" s="66">
        <v>7.1710000000000003</v>
      </c>
      <c r="J152" s="63">
        <v>112251.07</v>
      </c>
      <c r="K152" s="63">
        <v>804952.42</v>
      </c>
      <c r="L152" s="64"/>
      <c r="Y152" s="59"/>
      <c r="Z152" s="65" t="s">
        <v>356</v>
      </c>
      <c r="AA152" s="65" t="s">
        <v>329</v>
      </c>
      <c r="AB152" s="70"/>
      <c r="AC152" s="70"/>
      <c r="AD152" s="74"/>
      <c r="AE152" s="78"/>
    </row>
    <row r="153" spans="1:31" ht="26.25" x14ac:dyDescent="0.25">
      <c r="A153" s="60" t="s">
        <v>390</v>
      </c>
      <c r="B153" s="126" t="s">
        <v>1267</v>
      </c>
      <c r="C153" s="127"/>
      <c r="D153" s="128"/>
      <c r="E153" s="129" t="s">
        <v>331</v>
      </c>
      <c r="F153" s="129"/>
      <c r="G153" s="129"/>
      <c r="H153" s="61" t="s">
        <v>332</v>
      </c>
      <c r="I153" s="72">
        <v>5.2</v>
      </c>
      <c r="J153" s="63">
        <v>6058.2</v>
      </c>
      <c r="K153" s="63">
        <v>31502.639999999999</v>
      </c>
      <c r="L153" s="64"/>
      <c r="Y153" s="59"/>
      <c r="Z153" s="65" t="s">
        <v>1267</v>
      </c>
      <c r="AA153" s="65" t="s">
        <v>331</v>
      </c>
      <c r="AB153" s="70"/>
      <c r="AC153" s="70"/>
      <c r="AD153" s="74"/>
      <c r="AE153" s="78"/>
    </row>
    <row r="154" spans="1:31" ht="26.25" x14ac:dyDescent="0.25">
      <c r="A154" s="60" t="s">
        <v>392</v>
      </c>
      <c r="B154" s="126" t="s">
        <v>1269</v>
      </c>
      <c r="C154" s="127"/>
      <c r="D154" s="128"/>
      <c r="E154" s="129" t="s">
        <v>1270</v>
      </c>
      <c r="F154" s="129"/>
      <c r="G154" s="129"/>
      <c r="H154" s="61" t="s">
        <v>296</v>
      </c>
      <c r="I154" s="76">
        <v>15</v>
      </c>
      <c r="J154" s="63">
        <v>1065.53</v>
      </c>
      <c r="K154" s="63">
        <v>15982.95</v>
      </c>
      <c r="L154" s="64"/>
      <c r="Y154" s="59"/>
      <c r="Z154" s="65" t="s">
        <v>1269</v>
      </c>
      <c r="AA154" s="65" t="s">
        <v>1270</v>
      </c>
      <c r="AB154" s="70"/>
      <c r="AC154" s="70"/>
      <c r="AD154" s="74"/>
      <c r="AE154" s="78"/>
    </row>
    <row r="155" spans="1:31" ht="26.25" x14ac:dyDescent="0.25">
      <c r="A155" s="60" t="s">
        <v>394</v>
      </c>
      <c r="B155" s="126" t="s">
        <v>1272</v>
      </c>
      <c r="C155" s="127"/>
      <c r="D155" s="128"/>
      <c r="E155" s="129" t="s">
        <v>1273</v>
      </c>
      <c r="F155" s="129"/>
      <c r="G155" s="129"/>
      <c r="H155" s="61" t="s">
        <v>296</v>
      </c>
      <c r="I155" s="76">
        <v>15</v>
      </c>
      <c r="J155" s="63">
        <v>1033.6099999999999</v>
      </c>
      <c r="K155" s="63">
        <v>15504.15</v>
      </c>
      <c r="L155" s="64"/>
      <c r="Y155" s="59"/>
      <c r="Z155" s="65" t="s">
        <v>1272</v>
      </c>
      <c r="AA155" s="65" t="s">
        <v>1273</v>
      </c>
      <c r="AB155" s="70"/>
      <c r="AC155" s="70"/>
      <c r="AD155" s="74"/>
      <c r="AE155" s="78"/>
    </row>
    <row r="156" spans="1:31" ht="26.25" x14ac:dyDescent="0.25">
      <c r="A156" s="60" t="s">
        <v>396</v>
      </c>
      <c r="B156" s="126" t="s">
        <v>366</v>
      </c>
      <c r="C156" s="127"/>
      <c r="D156" s="128"/>
      <c r="E156" s="129" t="s">
        <v>1275</v>
      </c>
      <c r="F156" s="129"/>
      <c r="G156" s="129"/>
      <c r="H156" s="61" t="s">
        <v>296</v>
      </c>
      <c r="I156" s="76">
        <v>14</v>
      </c>
      <c r="J156" s="63">
        <v>1171.98</v>
      </c>
      <c r="K156" s="63">
        <v>16407.72</v>
      </c>
      <c r="L156" s="64"/>
      <c r="Y156" s="59"/>
      <c r="Z156" s="65" t="s">
        <v>366</v>
      </c>
      <c r="AA156" s="65" t="s">
        <v>1275</v>
      </c>
      <c r="AB156" s="70"/>
      <c r="AC156" s="70"/>
      <c r="AD156" s="74"/>
      <c r="AE156" s="78"/>
    </row>
    <row r="157" spans="1:31" ht="26.25" x14ac:dyDescent="0.25">
      <c r="A157" s="60" t="s">
        <v>397</v>
      </c>
      <c r="B157" s="126" t="s">
        <v>1277</v>
      </c>
      <c r="C157" s="127"/>
      <c r="D157" s="128"/>
      <c r="E157" s="129" t="s">
        <v>1278</v>
      </c>
      <c r="F157" s="129"/>
      <c r="G157" s="129"/>
      <c r="H157" s="61" t="s">
        <v>296</v>
      </c>
      <c r="I157" s="76">
        <v>8</v>
      </c>
      <c r="J157" s="63">
        <v>294.37</v>
      </c>
      <c r="K157" s="63">
        <v>2354.96</v>
      </c>
      <c r="L157" s="64"/>
      <c r="Y157" s="59"/>
      <c r="Z157" s="65" t="s">
        <v>1277</v>
      </c>
      <c r="AA157" s="65" t="s">
        <v>1278</v>
      </c>
      <c r="AB157" s="70"/>
      <c r="AC157" s="70"/>
      <c r="AD157" s="74"/>
      <c r="AE157" s="78"/>
    </row>
    <row r="158" spans="1:31" x14ac:dyDescent="0.25">
      <c r="A158" s="60" t="s">
        <v>398</v>
      </c>
      <c r="B158" s="126" t="s">
        <v>1280</v>
      </c>
      <c r="C158" s="127"/>
      <c r="D158" s="128"/>
      <c r="E158" s="129" t="s">
        <v>334</v>
      </c>
      <c r="F158" s="129"/>
      <c r="G158" s="129"/>
      <c r="H158" s="61" t="s">
        <v>78</v>
      </c>
      <c r="I158" s="62">
        <v>0.44</v>
      </c>
      <c r="J158" s="63">
        <v>150267.51999999999</v>
      </c>
      <c r="K158" s="63">
        <v>66117.710000000006</v>
      </c>
      <c r="L158" s="64"/>
      <c r="Y158" s="59"/>
      <c r="Z158" s="65" t="s">
        <v>1280</v>
      </c>
      <c r="AA158" s="65" t="s">
        <v>334</v>
      </c>
      <c r="AB158" s="70"/>
      <c r="AC158" s="70"/>
      <c r="AD158" s="74"/>
      <c r="AE158" s="78"/>
    </row>
    <row r="159" spans="1:31" x14ac:dyDescent="0.25">
      <c r="A159" s="60" t="s">
        <v>400</v>
      </c>
      <c r="B159" s="126" t="s">
        <v>1282</v>
      </c>
      <c r="C159" s="127"/>
      <c r="D159" s="128"/>
      <c r="E159" s="129" t="s">
        <v>1283</v>
      </c>
      <c r="F159" s="129"/>
      <c r="G159" s="129"/>
      <c r="H159" s="61" t="s">
        <v>131</v>
      </c>
      <c r="I159" s="71">
        <v>0.1804</v>
      </c>
      <c r="J159" s="63">
        <v>6688.73</v>
      </c>
      <c r="K159" s="63">
        <v>1206.6500000000001</v>
      </c>
      <c r="L159" s="64"/>
      <c r="Y159" s="59"/>
      <c r="Z159" s="65" t="s">
        <v>1282</v>
      </c>
      <c r="AA159" s="65" t="s">
        <v>1283</v>
      </c>
      <c r="AB159" s="70"/>
      <c r="AC159" s="70"/>
      <c r="AD159" s="74"/>
      <c r="AE159" s="78"/>
    </row>
    <row r="160" spans="1:31" ht="26.25" x14ac:dyDescent="0.25">
      <c r="A160" s="60" t="s">
        <v>402</v>
      </c>
      <c r="B160" s="126" t="s">
        <v>376</v>
      </c>
      <c r="C160" s="127"/>
      <c r="D160" s="128"/>
      <c r="E160" s="129" t="s">
        <v>1285</v>
      </c>
      <c r="F160" s="129"/>
      <c r="G160" s="129"/>
      <c r="H160" s="61" t="s">
        <v>131</v>
      </c>
      <c r="I160" s="66">
        <v>4.9279999999999999</v>
      </c>
      <c r="J160" s="63">
        <v>8541.7800000000007</v>
      </c>
      <c r="K160" s="63">
        <v>42093.89</v>
      </c>
      <c r="L160" s="64"/>
      <c r="Y160" s="59"/>
      <c r="Z160" s="65" t="s">
        <v>376</v>
      </c>
      <c r="AA160" s="65" t="s">
        <v>1285</v>
      </c>
      <c r="AB160" s="70"/>
      <c r="AC160" s="70"/>
      <c r="AD160" s="74"/>
      <c r="AE160" s="78"/>
    </row>
    <row r="161" spans="1:31" x14ac:dyDescent="0.25">
      <c r="A161" s="130" t="s">
        <v>335</v>
      </c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Y161" s="59"/>
      <c r="Z161" s="65"/>
      <c r="AA161" s="65"/>
      <c r="AB161" s="70"/>
      <c r="AC161" s="70"/>
      <c r="AD161" s="74" t="s">
        <v>335</v>
      </c>
      <c r="AE161" s="78"/>
    </row>
    <row r="162" spans="1:31" x14ac:dyDescent="0.25">
      <c r="A162" s="131" t="s">
        <v>336</v>
      </c>
      <c r="B162" s="131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Y162" s="59"/>
      <c r="Z162" s="65"/>
      <c r="AA162" s="65"/>
      <c r="AB162" s="70"/>
      <c r="AC162" s="70"/>
      <c r="AD162" s="74"/>
      <c r="AE162" s="78" t="s">
        <v>336</v>
      </c>
    </row>
    <row r="163" spans="1:31" ht="26.25" x14ac:dyDescent="0.25">
      <c r="A163" s="60" t="s">
        <v>403</v>
      </c>
      <c r="B163" s="126" t="s">
        <v>379</v>
      </c>
      <c r="C163" s="127"/>
      <c r="D163" s="128"/>
      <c r="E163" s="129" t="s">
        <v>339</v>
      </c>
      <c r="F163" s="129"/>
      <c r="G163" s="129"/>
      <c r="H163" s="61" t="s">
        <v>299</v>
      </c>
      <c r="I163" s="76">
        <v>52</v>
      </c>
      <c r="J163" s="63">
        <v>3895.87</v>
      </c>
      <c r="K163" s="63">
        <v>202585.24</v>
      </c>
      <c r="L163" s="64"/>
      <c r="Y163" s="59"/>
      <c r="Z163" s="65" t="s">
        <v>379</v>
      </c>
      <c r="AA163" s="65" t="s">
        <v>339</v>
      </c>
      <c r="AB163" s="70"/>
      <c r="AC163" s="70"/>
      <c r="AD163" s="74"/>
      <c r="AE163" s="78"/>
    </row>
    <row r="164" spans="1:31" ht="26.25" x14ac:dyDescent="0.25">
      <c r="A164" s="60" t="s">
        <v>404</v>
      </c>
      <c r="B164" s="126" t="s">
        <v>1288</v>
      </c>
      <c r="C164" s="127"/>
      <c r="D164" s="128"/>
      <c r="E164" s="129" t="s">
        <v>341</v>
      </c>
      <c r="F164" s="129"/>
      <c r="G164" s="129"/>
      <c r="H164" s="61" t="s">
        <v>118</v>
      </c>
      <c r="I164" s="73">
        <v>1.5787199999999999</v>
      </c>
      <c r="J164" s="63">
        <v>126537.33</v>
      </c>
      <c r="K164" s="63">
        <v>199767.01</v>
      </c>
      <c r="L164" s="64"/>
      <c r="Y164" s="59"/>
      <c r="Z164" s="65" t="s">
        <v>1288</v>
      </c>
      <c r="AA164" s="65" t="s">
        <v>341</v>
      </c>
      <c r="AB164" s="70"/>
      <c r="AC164" s="70"/>
      <c r="AD164" s="74"/>
      <c r="AE164" s="78"/>
    </row>
    <row r="165" spans="1:31" x14ac:dyDescent="0.25">
      <c r="A165" s="60" t="s">
        <v>405</v>
      </c>
      <c r="B165" s="126" t="s">
        <v>1290</v>
      </c>
      <c r="C165" s="127"/>
      <c r="D165" s="128"/>
      <c r="E165" s="129" t="s">
        <v>1291</v>
      </c>
      <c r="F165" s="129"/>
      <c r="G165" s="129"/>
      <c r="H165" s="61" t="s">
        <v>118</v>
      </c>
      <c r="I165" s="73">
        <v>1.43052</v>
      </c>
      <c r="J165" s="63">
        <v>111331.46</v>
      </c>
      <c r="K165" s="63">
        <v>159261.88</v>
      </c>
      <c r="L165" s="64"/>
      <c r="Y165" s="59"/>
      <c r="Z165" s="65" t="s">
        <v>1290</v>
      </c>
      <c r="AA165" s="65" t="s">
        <v>1291</v>
      </c>
      <c r="AB165" s="70"/>
      <c r="AC165" s="70"/>
      <c r="AD165" s="74"/>
      <c r="AE165" s="78"/>
    </row>
    <row r="166" spans="1:31" x14ac:dyDescent="0.25">
      <c r="A166" s="60" t="s">
        <v>407</v>
      </c>
      <c r="B166" s="126" t="s">
        <v>1293</v>
      </c>
      <c r="C166" s="127"/>
      <c r="D166" s="128"/>
      <c r="E166" s="129" t="s">
        <v>1294</v>
      </c>
      <c r="F166" s="129"/>
      <c r="G166" s="129"/>
      <c r="H166" s="61" t="s">
        <v>118</v>
      </c>
      <c r="I166" s="71">
        <v>0.1482</v>
      </c>
      <c r="J166" s="63">
        <v>74305.06</v>
      </c>
      <c r="K166" s="63">
        <v>11012.01</v>
      </c>
      <c r="L166" s="64"/>
      <c r="Y166" s="59"/>
      <c r="Z166" s="65" t="s">
        <v>1293</v>
      </c>
      <c r="AA166" s="65" t="s">
        <v>1294</v>
      </c>
      <c r="AB166" s="70"/>
      <c r="AC166" s="70"/>
      <c r="AD166" s="74"/>
      <c r="AE166" s="78"/>
    </row>
    <row r="167" spans="1:31" x14ac:dyDescent="0.25">
      <c r="A167" s="130" t="s">
        <v>342</v>
      </c>
      <c r="B167" s="130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Y167" s="59"/>
      <c r="Z167" s="65"/>
      <c r="AA167" s="65"/>
      <c r="AB167" s="70"/>
      <c r="AC167" s="70"/>
      <c r="AD167" s="74" t="s">
        <v>342</v>
      </c>
      <c r="AE167" s="78"/>
    </row>
    <row r="168" spans="1:31" x14ac:dyDescent="0.25">
      <c r="A168" s="60" t="s">
        <v>409</v>
      </c>
      <c r="B168" s="126" t="s">
        <v>1296</v>
      </c>
      <c r="C168" s="127"/>
      <c r="D168" s="128"/>
      <c r="E168" s="129" t="s">
        <v>344</v>
      </c>
      <c r="F168" s="129"/>
      <c r="G168" s="129"/>
      <c r="H168" s="61" t="s">
        <v>345</v>
      </c>
      <c r="I168" s="66">
        <v>3.5760000000000001</v>
      </c>
      <c r="J168" s="63">
        <v>207855.74</v>
      </c>
      <c r="K168" s="63">
        <v>743292.13</v>
      </c>
      <c r="L168" s="64"/>
      <c r="Y168" s="59"/>
      <c r="Z168" s="65" t="s">
        <v>1296</v>
      </c>
      <c r="AA168" s="65" t="s">
        <v>344</v>
      </c>
      <c r="AB168" s="70"/>
      <c r="AC168" s="70"/>
      <c r="AD168" s="74"/>
      <c r="AE168" s="78"/>
    </row>
    <row r="169" spans="1:31" ht="26.25" x14ac:dyDescent="0.25">
      <c r="A169" s="60" t="s">
        <v>411</v>
      </c>
      <c r="B169" s="126" t="s">
        <v>389</v>
      </c>
      <c r="C169" s="127"/>
      <c r="D169" s="128"/>
      <c r="E169" s="129" t="s">
        <v>1298</v>
      </c>
      <c r="F169" s="129"/>
      <c r="G169" s="129"/>
      <c r="H169" s="61" t="s">
        <v>131</v>
      </c>
      <c r="I169" s="62">
        <v>5.76</v>
      </c>
      <c r="J169" s="63">
        <v>17577.68</v>
      </c>
      <c r="K169" s="63">
        <v>101247.44</v>
      </c>
      <c r="L169" s="64"/>
      <c r="Y169" s="59"/>
      <c r="Z169" s="65" t="s">
        <v>389</v>
      </c>
      <c r="AA169" s="65" t="s">
        <v>1298</v>
      </c>
      <c r="AB169" s="70"/>
      <c r="AC169" s="70"/>
      <c r="AD169" s="74"/>
      <c r="AE169" s="78"/>
    </row>
    <row r="170" spans="1:31" ht="39" x14ac:dyDescent="0.25">
      <c r="A170" s="60" t="s">
        <v>412</v>
      </c>
      <c r="B170" s="126" t="s">
        <v>391</v>
      </c>
      <c r="C170" s="127"/>
      <c r="D170" s="128"/>
      <c r="E170" s="129" t="s">
        <v>1300</v>
      </c>
      <c r="F170" s="129"/>
      <c r="G170" s="129"/>
      <c r="H170" s="61" t="s">
        <v>299</v>
      </c>
      <c r="I170" s="62">
        <v>1.74</v>
      </c>
      <c r="J170" s="63">
        <v>4834.16</v>
      </c>
      <c r="K170" s="63">
        <v>8411.44</v>
      </c>
      <c r="L170" s="64"/>
      <c r="Y170" s="59"/>
      <c r="Z170" s="65" t="s">
        <v>391</v>
      </c>
      <c r="AA170" s="65" t="s">
        <v>1300</v>
      </c>
      <c r="AB170" s="70"/>
      <c r="AC170" s="70"/>
      <c r="AD170" s="74"/>
      <c r="AE170" s="78"/>
    </row>
    <row r="171" spans="1:31" ht="39" x14ac:dyDescent="0.25">
      <c r="A171" s="60" t="s">
        <v>414</v>
      </c>
      <c r="B171" s="126" t="s">
        <v>393</v>
      </c>
      <c r="C171" s="127"/>
      <c r="D171" s="128"/>
      <c r="E171" s="129" t="s">
        <v>1302</v>
      </c>
      <c r="F171" s="129"/>
      <c r="G171" s="129"/>
      <c r="H171" s="61" t="s">
        <v>299</v>
      </c>
      <c r="I171" s="62">
        <v>14.16</v>
      </c>
      <c r="J171" s="63">
        <v>5311.08</v>
      </c>
      <c r="K171" s="63">
        <v>75204.89</v>
      </c>
      <c r="L171" s="64"/>
      <c r="Y171" s="59"/>
      <c r="Z171" s="65" t="s">
        <v>393</v>
      </c>
      <c r="AA171" s="65" t="s">
        <v>1302</v>
      </c>
      <c r="AB171" s="70"/>
      <c r="AC171" s="70"/>
      <c r="AD171" s="74"/>
      <c r="AE171" s="78"/>
    </row>
    <row r="172" spans="1:31" ht="39" x14ac:dyDescent="0.25">
      <c r="A172" s="60" t="s">
        <v>416</v>
      </c>
      <c r="B172" s="126" t="s">
        <v>395</v>
      </c>
      <c r="C172" s="127"/>
      <c r="D172" s="128"/>
      <c r="E172" s="129" t="s">
        <v>1304</v>
      </c>
      <c r="F172" s="129"/>
      <c r="G172" s="129"/>
      <c r="H172" s="61" t="s">
        <v>299</v>
      </c>
      <c r="I172" s="62">
        <v>30.26</v>
      </c>
      <c r="J172" s="63">
        <v>4778.6000000000004</v>
      </c>
      <c r="K172" s="63">
        <v>144600.44</v>
      </c>
      <c r="L172" s="64"/>
      <c r="Y172" s="59"/>
      <c r="Z172" s="65" t="s">
        <v>395</v>
      </c>
      <c r="AA172" s="65" t="s">
        <v>1304</v>
      </c>
      <c r="AB172" s="70"/>
      <c r="AC172" s="70"/>
      <c r="AD172" s="74"/>
      <c r="AE172" s="78"/>
    </row>
    <row r="173" spans="1:31" ht="39" x14ac:dyDescent="0.25">
      <c r="A173" s="60" t="s">
        <v>418</v>
      </c>
      <c r="B173" s="126" t="s">
        <v>1306</v>
      </c>
      <c r="C173" s="127"/>
      <c r="D173" s="128"/>
      <c r="E173" s="129" t="s">
        <v>1307</v>
      </c>
      <c r="F173" s="129"/>
      <c r="G173" s="129"/>
      <c r="H173" s="61" t="s">
        <v>131</v>
      </c>
      <c r="I173" s="66">
        <v>3.2320000000000002</v>
      </c>
      <c r="J173" s="63">
        <v>15946.38</v>
      </c>
      <c r="K173" s="63">
        <v>51538.7</v>
      </c>
      <c r="L173" s="64"/>
      <c r="Y173" s="59"/>
      <c r="Z173" s="65" t="s">
        <v>1306</v>
      </c>
      <c r="AA173" s="65" t="s">
        <v>1307</v>
      </c>
      <c r="AB173" s="70"/>
      <c r="AC173" s="70"/>
      <c r="AD173" s="74"/>
      <c r="AE173" s="78"/>
    </row>
    <row r="174" spans="1:31" ht="39" x14ac:dyDescent="0.25">
      <c r="A174" s="60" t="s">
        <v>420</v>
      </c>
      <c r="B174" s="126" t="s">
        <v>1309</v>
      </c>
      <c r="C174" s="127"/>
      <c r="D174" s="128"/>
      <c r="E174" s="129" t="s">
        <v>1310</v>
      </c>
      <c r="F174" s="129"/>
      <c r="G174" s="129"/>
      <c r="H174" s="61" t="s">
        <v>299</v>
      </c>
      <c r="I174" s="62">
        <v>5.51</v>
      </c>
      <c r="J174" s="63">
        <v>3420.31</v>
      </c>
      <c r="K174" s="63">
        <v>18845.91</v>
      </c>
      <c r="L174" s="64"/>
      <c r="Y174" s="59"/>
      <c r="Z174" s="65" t="s">
        <v>1309</v>
      </c>
      <c r="AA174" s="65" t="s">
        <v>1310</v>
      </c>
      <c r="AB174" s="70"/>
      <c r="AC174" s="70"/>
      <c r="AD174" s="74"/>
      <c r="AE174" s="78"/>
    </row>
    <row r="175" spans="1:31" x14ac:dyDescent="0.25">
      <c r="A175" s="60" t="s">
        <v>422</v>
      </c>
      <c r="B175" s="126" t="s">
        <v>399</v>
      </c>
      <c r="C175" s="127"/>
      <c r="D175" s="128"/>
      <c r="E175" s="129" t="s">
        <v>1312</v>
      </c>
      <c r="F175" s="129"/>
      <c r="G175" s="129"/>
      <c r="H175" s="61" t="s">
        <v>131</v>
      </c>
      <c r="I175" s="62">
        <v>1.38</v>
      </c>
      <c r="J175" s="63">
        <v>29391.98</v>
      </c>
      <c r="K175" s="63">
        <v>40560.93</v>
      </c>
      <c r="L175" s="64"/>
      <c r="Y175" s="59"/>
      <c r="Z175" s="65" t="s">
        <v>399</v>
      </c>
      <c r="AA175" s="65" t="s">
        <v>1312</v>
      </c>
      <c r="AB175" s="70"/>
      <c r="AC175" s="70"/>
      <c r="AD175" s="74"/>
      <c r="AE175" s="78"/>
    </row>
    <row r="176" spans="1:31" ht="26.25" x14ac:dyDescent="0.25">
      <c r="A176" s="60" t="s">
        <v>424</v>
      </c>
      <c r="B176" s="126" t="s">
        <v>1314</v>
      </c>
      <c r="C176" s="127"/>
      <c r="D176" s="128"/>
      <c r="E176" s="129" t="s">
        <v>1315</v>
      </c>
      <c r="F176" s="129"/>
      <c r="G176" s="129"/>
      <c r="H176" s="61" t="s">
        <v>131</v>
      </c>
      <c r="I176" s="62">
        <v>11.05</v>
      </c>
      <c r="J176" s="63">
        <v>12931.35</v>
      </c>
      <c r="K176" s="63">
        <v>142891.42000000001</v>
      </c>
      <c r="L176" s="64"/>
      <c r="Y176" s="59"/>
      <c r="Z176" s="65" t="s">
        <v>1314</v>
      </c>
      <c r="AA176" s="65" t="s">
        <v>1315</v>
      </c>
      <c r="AB176" s="70"/>
      <c r="AC176" s="70"/>
      <c r="AD176" s="74"/>
      <c r="AE176" s="78"/>
    </row>
    <row r="177" spans="1:31" ht="26.25" x14ac:dyDescent="0.25">
      <c r="A177" s="60" t="s">
        <v>426</v>
      </c>
      <c r="B177" s="126" t="s">
        <v>1317</v>
      </c>
      <c r="C177" s="127"/>
      <c r="D177" s="128"/>
      <c r="E177" s="129" t="s">
        <v>1318</v>
      </c>
      <c r="F177" s="129"/>
      <c r="G177" s="129"/>
      <c r="H177" s="61" t="s">
        <v>296</v>
      </c>
      <c r="I177" s="76">
        <v>13</v>
      </c>
      <c r="J177" s="63">
        <v>10096.84</v>
      </c>
      <c r="K177" s="63">
        <v>131258.92000000001</v>
      </c>
      <c r="L177" s="64"/>
      <c r="Y177" s="59"/>
      <c r="Z177" s="65" t="s">
        <v>1317</v>
      </c>
      <c r="AA177" s="65" t="s">
        <v>1318</v>
      </c>
      <c r="AB177" s="70"/>
      <c r="AC177" s="70"/>
      <c r="AD177" s="74"/>
      <c r="AE177" s="78"/>
    </row>
    <row r="178" spans="1:31" x14ac:dyDescent="0.25">
      <c r="A178" s="60" t="s">
        <v>427</v>
      </c>
      <c r="B178" s="126" t="s">
        <v>1320</v>
      </c>
      <c r="C178" s="127"/>
      <c r="D178" s="128"/>
      <c r="E178" s="129" t="s">
        <v>1321</v>
      </c>
      <c r="F178" s="129"/>
      <c r="G178" s="129"/>
      <c r="H178" s="61" t="s">
        <v>296</v>
      </c>
      <c r="I178" s="76">
        <v>19</v>
      </c>
      <c r="J178" s="63">
        <v>5644.43</v>
      </c>
      <c r="K178" s="63">
        <v>107244.17</v>
      </c>
      <c r="L178" s="64"/>
      <c r="Y178" s="59"/>
      <c r="Z178" s="65" t="s">
        <v>1320</v>
      </c>
      <c r="AA178" s="65" t="s">
        <v>1321</v>
      </c>
      <c r="AB178" s="70"/>
      <c r="AC178" s="70"/>
      <c r="AD178" s="74"/>
      <c r="AE178" s="78"/>
    </row>
    <row r="179" spans="1:31" ht="26.25" x14ac:dyDescent="0.25">
      <c r="A179" s="60" t="s">
        <v>429</v>
      </c>
      <c r="B179" s="126" t="s">
        <v>1323</v>
      </c>
      <c r="C179" s="127"/>
      <c r="D179" s="128"/>
      <c r="E179" s="129" t="s">
        <v>1324</v>
      </c>
      <c r="F179" s="129"/>
      <c r="G179" s="129"/>
      <c r="H179" s="61" t="s">
        <v>118</v>
      </c>
      <c r="I179" s="73">
        <v>1.10721</v>
      </c>
      <c r="J179" s="63">
        <v>164254.88</v>
      </c>
      <c r="K179" s="63">
        <v>181864.65</v>
      </c>
      <c r="L179" s="64"/>
      <c r="Y179" s="59"/>
      <c r="Z179" s="65" t="s">
        <v>1323</v>
      </c>
      <c r="AA179" s="65" t="s">
        <v>1324</v>
      </c>
      <c r="AB179" s="70"/>
      <c r="AC179" s="70"/>
      <c r="AD179" s="74"/>
      <c r="AE179" s="78"/>
    </row>
    <row r="180" spans="1:31" x14ac:dyDescent="0.25">
      <c r="A180" s="60" t="s">
        <v>430</v>
      </c>
      <c r="B180" s="126" t="s">
        <v>1326</v>
      </c>
      <c r="C180" s="127"/>
      <c r="D180" s="128"/>
      <c r="E180" s="129" t="s">
        <v>348</v>
      </c>
      <c r="F180" s="129"/>
      <c r="G180" s="129"/>
      <c r="H180" s="61" t="s">
        <v>118</v>
      </c>
      <c r="I180" s="73">
        <v>0.80591999999999997</v>
      </c>
      <c r="J180" s="63">
        <v>350641.53</v>
      </c>
      <c r="K180" s="63">
        <v>282589.02</v>
      </c>
      <c r="L180" s="64"/>
      <c r="Y180" s="59"/>
      <c r="Z180" s="65" t="s">
        <v>1326</v>
      </c>
      <c r="AA180" s="65" t="s">
        <v>348</v>
      </c>
      <c r="AB180" s="70"/>
      <c r="AC180" s="70"/>
      <c r="AD180" s="74"/>
      <c r="AE180" s="78"/>
    </row>
    <row r="181" spans="1:31" x14ac:dyDescent="0.25">
      <c r="A181" s="60" t="s">
        <v>432</v>
      </c>
      <c r="B181" s="126" t="s">
        <v>1328</v>
      </c>
      <c r="C181" s="127"/>
      <c r="D181" s="128"/>
      <c r="E181" s="129" t="s">
        <v>351</v>
      </c>
      <c r="F181" s="129"/>
      <c r="G181" s="129"/>
      <c r="H181" s="61" t="s">
        <v>270</v>
      </c>
      <c r="I181" s="71">
        <v>0.1046</v>
      </c>
      <c r="J181" s="63">
        <v>8386.59</v>
      </c>
      <c r="K181" s="63">
        <v>877.24</v>
      </c>
      <c r="L181" s="64"/>
      <c r="Y181" s="59"/>
      <c r="Z181" s="65" t="s">
        <v>1328</v>
      </c>
      <c r="AA181" s="65" t="s">
        <v>351</v>
      </c>
      <c r="AB181" s="70"/>
      <c r="AC181" s="70"/>
      <c r="AD181" s="74"/>
      <c r="AE181" s="78"/>
    </row>
    <row r="182" spans="1:31" x14ac:dyDescent="0.25">
      <c r="A182" s="60" t="s">
        <v>434</v>
      </c>
      <c r="B182" s="126" t="s">
        <v>1330</v>
      </c>
      <c r="C182" s="127"/>
      <c r="D182" s="128"/>
      <c r="E182" s="129" t="s">
        <v>354</v>
      </c>
      <c r="F182" s="129"/>
      <c r="G182" s="129"/>
      <c r="H182" s="61" t="s">
        <v>270</v>
      </c>
      <c r="I182" s="71">
        <v>0.1046</v>
      </c>
      <c r="J182" s="63">
        <v>7786.4</v>
      </c>
      <c r="K182" s="63">
        <v>814.46</v>
      </c>
      <c r="L182" s="64"/>
      <c r="Y182" s="59"/>
      <c r="Z182" s="65" t="s">
        <v>1330</v>
      </c>
      <c r="AA182" s="65" t="s">
        <v>354</v>
      </c>
      <c r="AB182" s="70"/>
      <c r="AC182" s="70"/>
      <c r="AD182" s="74"/>
      <c r="AE182" s="78"/>
    </row>
    <row r="183" spans="1:31" ht="26.25" x14ac:dyDescent="0.25">
      <c r="A183" s="60" t="s">
        <v>436</v>
      </c>
      <c r="B183" s="126" t="s">
        <v>1332</v>
      </c>
      <c r="C183" s="127"/>
      <c r="D183" s="128"/>
      <c r="E183" s="129" t="s">
        <v>357</v>
      </c>
      <c r="F183" s="129"/>
      <c r="G183" s="129"/>
      <c r="H183" s="61" t="s">
        <v>358</v>
      </c>
      <c r="I183" s="62">
        <v>0.64</v>
      </c>
      <c r="J183" s="63">
        <v>128945.53</v>
      </c>
      <c r="K183" s="63">
        <v>82525.14</v>
      </c>
      <c r="L183" s="64"/>
      <c r="Y183" s="59"/>
      <c r="Z183" s="65" t="s">
        <v>1332</v>
      </c>
      <c r="AA183" s="65" t="s">
        <v>357</v>
      </c>
      <c r="AB183" s="70"/>
      <c r="AC183" s="70"/>
      <c r="AD183" s="74"/>
      <c r="AE183" s="78"/>
    </row>
    <row r="184" spans="1:31" x14ac:dyDescent="0.25">
      <c r="A184" s="60" t="s">
        <v>438</v>
      </c>
      <c r="B184" s="126" t="s">
        <v>413</v>
      </c>
      <c r="C184" s="127"/>
      <c r="D184" s="128"/>
      <c r="E184" s="129" t="s">
        <v>360</v>
      </c>
      <c r="F184" s="129"/>
      <c r="G184" s="129"/>
      <c r="H184" s="61" t="s">
        <v>118</v>
      </c>
      <c r="I184" s="73">
        <v>0.40238000000000002</v>
      </c>
      <c r="J184" s="63">
        <v>72745.78</v>
      </c>
      <c r="K184" s="63">
        <v>29271.45</v>
      </c>
      <c r="L184" s="64"/>
      <c r="Y184" s="59"/>
      <c r="Z184" s="65" t="s">
        <v>413</v>
      </c>
      <c r="AA184" s="65" t="s">
        <v>360</v>
      </c>
      <c r="AB184" s="70"/>
      <c r="AC184" s="70"/>
      <c r="AD184" s="74"/>
      <c r="AE184" s="78"/>
    </row>
    <row r="185" spans="1:31" ht="26.25" x14ac:dyDescent="0.25">
      <c r="A185" s="60" t="s">
        <v>439</v>
      </c>
      <c r="B185" s="126" t="s">
        <v>415</v>
      </c>
      <c r="C185" s="127"/>
      <c r="D185" s="128"/>
      <c r="E185" s="129" t="s">
        <v>443</v>
      </c>
      <c r="F185" s="129"/>
      <c r="G185" s="129"/>
      <c r="H185" s="61" t="s">
        <v>299</v>
      </c>
      <c r="I185" s="72">
        <v>0.6</v>
      </c>
      <c r="J185" s="63">
        <v>1192.6300000000001</v>
      </c>
      <c r="K185" s="63">
        <v>715.58</v>
      </c>
      <c r="L185" s="64"/>
      <c r="Y185" s="59"/>
      <c r="Z185" s="65" t="s">
        <v>415</v>
      </c>
      <c r="AA185" s="65" t="s">
        <v>443</v>
      </c>
      <c r="AB185" s="70"/>
      <c r="AC185" s="70"/>
      <c r="AD185" s="74"/>
      <c r="AE185" s="78"/>
    </row>
    <row r="186" spans="1:31" ht="26.25" x14ac:dyDescent="0.25">
      <c r="A186" s="60" t="s">
        <v>441</v>
      </c>
      <c r="B186" s="126" t="s">
        <v>417</v>
      </c>
      <c r="C186" s="127"/>
      <c r="D186" s="128"/>
      <c r="E186" s="129" t="s">
        <v>446</v>
      </c>
      <c r="F186" s="129"/>
      <c r="G186" s="129"/>
      <c r="H186" s="61" t="s">
        <v>299</v>
      </c>
      <c r="I186" s="72">
        <v>18.600000000000001</v>
      </c>
      <c r="J186" s="63">
        <v>1680</v>
      </c>
      <c r="K186" s="63">
        <v>31248</v>
      </c>
      <c r="L186" s="64"/>
      <c r="Y186" s="59"/>
      <c r="Z186" s="65" t="s">
        <v>417</v>
      </c>
      <c r="AA186" s="65" t="s">
        <v>446</v>
      </c>
      <c r="AB186" s="70"/>
      <c r="AC186" s="70"/>
      <c r="AD186" s="74"/>
      <c r="AE186" s="78"/>
    </row>
    <row r="187" spans="1:31" ht="26.25" x14ac:dyDescent="0.25">
      <c r="A187" s="60" t="s">
        <v>444</v>
      </c>
      <c r="B187" s="126" t="s">
        <v>419</v>
      </c>
      <c r="C187" s="127"/>
      <c r="D187" s="128"/>
      <c r="E187" s="129" t="s">
        <v>362</v>
      </c>
      <c r="F187" s="129"/>
      <c r="G187" s="129"/>
      <c r="H187" s="61" t="s">
        <v>310</v>
      </c>
      <c r="I187" s="71">
        <v>5.9999999999999995E-4</v>
      </c>
      <c r="J187" s="63">
        <v>526271</v>
      </c>
      <c r="K187" s="63">
        <v>315.76</v>
      </c>
      <c r="L187" s="64"/>
      <c r="Y187" s="59"/>
      <c r="Z187" s="65" t="s">
        <v>419</v>
      </c>
      <c r="AA187" s="65" t="s">
        <v>362</v>
      </c>
      <c r="AB187" s="70"/>
      <c r="AC187" s="70"/>
      <c r="AD187" s="74"/>
      <c r="AE187" s="78"/>
    </row>
    <row r="188" spans="1:31" ht="26.25" x14ac:dyDescent="0.25">
      <c r="A188" s="60" t="s">
        <v>447</v>
      </c>
      <c r="B188" s="126" t="s">
        <v>1338</v>
      </c>
      <c r="C188" s="127"/>
      <c r="D188" s="128"/>
      <c r="E188" s="129" t="s">
        <v>1339</v>
      </c>
      <c r="F188" s="129"/>
      <c r="G188" s="129"/>
      <c r="H188" s="61" t="s">
        <v>1340</v>
      </c>
      <c r="I188" s="66">
        <v>0.372</v>
      </c>
      <c r="J188" s="63">
        <v>222.65</v>
      </c>
      <c r="K188" s="63">
        <v>82.83</v>
      </c>
      <c r="L188" s="64"/>
      <c r="Y188" s="59"/>
      <c r="Z188" s="65" t="s">
        <v>1338</v>
      </c>
      <c r="AA188" s="65" t="s">
        <v>1339</v>
      </c>
      <c r="AB188" s="70"/>
      <c r="AC188" s="70"/>
      <c r="AD188" s="74"/>
      <c r="AE188" s="78"/>
    </row>
    <row r="189" spans="1:31" ht="26.25" x14ac:dyDescent="0.25">
      <c r="A189" s="60" t="s">
        <v>448</v>
      </c>
      <c r="B189" s="126" t="s">
        <v>1342</v>
      </c>
      <c r="C189" s="127"/>
      <c r="D189" s="128"/>
      <c r="E189" s="129" t="s">
        <v>364</v>
      </c>
      <c r="F189" s="129"/>
      <c r="G189" s="129"/>
      <c r="H189" s="61" t="s">
        <v>310</v>
      </c>
      <c r="I189" s="71">
        <v>1.8599999999999998E-2</v>
      </c>
      <c r="J189" s="63">
        <v>745333.07</v>
      </c>
      <c r="K189" s="63">
        <v>13863.2</v>
      </c>
      <c r="L189" s="64"/>
      <c r="Y189" s="59"/>
      <c r="Z189" s="65" t="s">
        <v>1342</v>
      </c>
      <c r="AA189" s="65" t="s">
        <v>364</v>
      </c>
      <c r="AB189" s="70"/>
      <c r="AC189" s="70"/>
      <c r="AD189" s="74"/>
      <c r="AE189" s="78"/>
    </row>
    <row r="190" spans="1:31" ht="26.25" x14ac:dyDescent="0.25">
      <c r="A190" s="60" t="s">
        <v>449</v>
      </c>
      <c r="B190" s="126" t="s">
        <v>425</v>
      </c>
      <c r="C190" s="127"/>
      <c r="D190" s="128"/>
      <c r="E190" s="129" t="s">
        <v>1339</v>
      </c>
      <c r="F190" s="129"/>
      <c r="G190" s="129"/>
      <c r="H190" s="61" t="s">
        <v>1340</v>
      </c>
      <c r="I190" s="66">
        <v>16.181999999999999</v>
      </c>
      <c r="J190" s="63">
        <v>222.66</v>
      </c>
      <c r="K190" s="63">
        <v>3603.08</v>
      </c>
      <c r="L190" s="64"/>
      <c r="Y190" s="59"/>
      <c r="Z190" s="65" t="s">
        <v>425</v>
      </c>
      <c r="AA190" s="65" t="s">
        <v>1339</v>
      </c>
      <c r="AB190" s="70"/>
      <c r="AC190" s="70"/>
      <c r="AD190" s="74"/>
      <c r="AE190" s="78"/>
    </row>
    <row r="191" spans="1:31" x14ac:dyDescent="0.25">
      <c r="A191" s="60" t="s">
        <v>450</v>
      </c>
      <c r="B191" s="126" t="s">
        <v>1345</v>
      </c>
      <c r="C191" s="127"/>
      <c r="D191" s="128"/>
      <c r="E191" s="129" t="s">
        <v>367</v>
      </c>
      <c r="F191" s="129"/>
      <c r="G191" s="129"/>
      <c r="H191" s="61" t="s">
        <v>368</v>
      </c>
      <c r="I191" s="76">
        <v>64</v>
      </c>
      <c r="J191" s="63">
        <v>3421.71</v>
      </c>
      <c r="K191" s="63">
        <v>218989.44</v>
      </c>
      <c r="L191" s="64"/>
      <c r="Y191" s="59"/>
      <c r="Z191" s="65" t="s">
        <v>1345</v>
      </c>
      <c r="AA191" s="65" t="s">
        <v>367</v>
      </c>
      <c r="AB191" s="70"/>
      <c r="AC191" s="70"/>
      <c r="AD191" s="74"/>
      <c r="AE191" s="78"/>
    </row>
    <row r="192" spans="1:31" ht="26.25" x14ac:dyDescent="0.25">
      <c r="A192" s="60" t="s">
        <v>452</v>
      </c>
      <c r="B192" s="126" t="s">
        <v>1347</v>
      </c>
      <c r="C192" s="127"/>
      <c r="D192" s="128"/>
      <c r="E192" s="129" t="s">
        <v>370</v>
      </c>
      <c r="F192" s="129"/>
      <c r="G192" s="129"/>
      <c r="H192" s="61" t="s">
        <v>270</v>
      </c>
      <c r="I192" s="71">
        <v>2.1806999999999999</v>
      </c>
      <c r="J192" s="63">
        <v>32427.23</v>
      </c>
      <c r="K192" s="63">
        <v>70714.06</v>
      </c>
      <c r="L192" s="64"/>
      <c r="Y192" s="59"/>
      <c r="Z192" s="65" t="s">
        <v>1347</v>
      </c>
      <c r="AA192" s="65" t="s">
        <v>370</v>
      </c>
      <c r="AB192" s="70"/>
      <c r="AC192" s="70"/>
      <c r="AD192" s="74"/>
      <c r="AE192" s="78"/>
    </row>
    <row r="193" spans="1:31" x14ac:dyDescent="0.25">
      <c r="A193" s="60" t="s">
        <v>453</v>
      </c>
      <c r="B193" s="126" t="s">
        <v>1349</v>
      </c>
      <c r="C193" s="127"/>
      <c r="D193" s="128"/>
      <c r="E193" s="129" t="s">
        <v>1350</v>
      </c>
      <c r="F193" s="129"/>
      <c r="G193" s="129"/>
      <c r="H193" s="61" t="s">
        <v>118</v>
      </c>
      <c r="I193" s="75">
        <v>3.4890999999999998E-2</v>
      </c>
      <c r="J193" s="63">
        <v>40932.050000000003</v>
      </c>
      <c r="K193" s="63">
        <v>1428.16</v>
      </c>
      <c r="L193" s="64"/>
      <c r="Y193" s="59"/>
      <c r="Z193" s="65" t="s">
        <v>1349</v>
      </c>
      <c r="AA193" s="65" t="s">
        <v>1350</v>
      </c>
      <c r="AB193" s="70"/>
      <c r="AC193" s="70"/>
      <c r="AD193" s="74"/>
      <c r="AE193" s="78"/>
    </row>
    <row r="194" spans="1:31" ht="51.75" x14ac:dyDescent="0.25">
      <c r="A194" s="60" t="s">
        <v>454</v>
      </c>
      <c r="B194" s="126" t="s">
        <v>431</v>
      </c>
      <c r="C194" s="127"/>
      <c r="D194" s="128"/>
      <c r="E194" s="129" t="s">
        <v>1352</v>
      </c>
      <c r="F194" s="129"/>
      <c r="G194" s="129"/>
      <c r="H194" s="61" t="s">
        <v>1353</v>
      </c>
      <c r="I194" s="66">
        <v>523.36800000000005</v>
      </c>
      <c r="J194" s="63">
        <v>245.92</v>
      </c>
      <c r="K194" s="63">
        <v>128706.66</v>
      </c>
      <c r="L194" s="64"/>
      <c r="Y194" s="59"/>
      <c r="Z194" s="65" t="s">
        <v>431</v>
      </c>
      <c r="AA194" s="65" t="s">
        <v>1352</v>
      </c>
      <c r="AB194" s="70"/>
      <c r="AC194" s="70"/>
      <c r="AD194" s="74"/>
      <c r="AE194" s="78"/>
    </row>
    <row r="195" spans="1:31" x14ac:dyDescent="0.25">
      <c r="A195" s="60" t="s">
        <v>455</v>
      </c>
      <c r="B195" s="126" t="s">
        <v>433</v>
      </c>
      <c r="C195" s="127"/>
      <c r="D195" s="128"/>
      <c r="E195" s="129" t="s">
        <v>372</v>
      </c>
      <c r="F195" s="129"/>
      <c r="G195" s="129"/>
      <c r="H195" s="61" t="s">
        <v>170</v>
      </c>
      <c r="I195" s="66">
        <v>7.5999999999999998E-2</v>
      </c>
      <c r="J195" s="63">
        <v>198202.94</v>
      </c>
      <c r="K195" s="63">
        <v>15063.42</v>
      </c>
      <c r="L195" s="64"/>
      <c r="Y195" s="59"/>
      <c r="Z195" s="65" t="s">
        <v>433</v>
      </c>
      <c r="AA195" s="65" t="s">
        <v>372</v>
      </c>
      <c r="AB195" s="70"/>
      <c r="AC195" s="70"/>
      <c r="AD195" s="74"/>
      <c r="AE195" s="78"/>
    </row>
    <row r="196" spans="1:31" x14ac:dyDescent="0.25">
      <c r="A196" s="60" t="s">
        <v>457</v>
      </c>
      <c r="B196" s="126" t="s">
        <v>435</v>
      </c>
      <c r="C196" s="127"/>
      <c r="D196" s="128"/>
      <c r="E196" s="129" t="s">
        <v>1356</v>
      </c>
      <c r="F196" s="129"/>
      <c r="G196" s="129"/>
      <c r="H196" s="61" t="s">
        <v>131</v>
      </c>
      <c r="I196" s="66">
        <v>7.7519999999999998</v>
      </c>
      <c r="J196" s="63">
        <v>6907.24</v>
      </c>
      <c r="K196" s="63">
        <v>53544.92</v>
      </c>
      <c r="L196" s="64"/>
      <c r="Y196" s="59"/>
      <c r="Z196" s="65" t="s">
        <v>435</v>
      </c>
      <c r="AA196" s="65" t="s">
        <v>1356</v>
      </c>
      <c r="AB196" s="70"/>
      <c r="AC196" s="70"/>
      <c r="AD196" s="74"/>
      <c r="AE196" s="78"/>
    </row>
    <row r="197" spans="1:31" x14ac:dyDescent="0.25">
      <c r="A197" s="60" t="s">
        <v>458</v>
      </c>
      <c r="B197" s="126" t="s">
        <v>437</v>
      </c>
      <c r="C197" s="127"/>
      <c r="D197" s="128"/>
      <c r="E197" s="129" t="s">
        <v>1358</v>
      </c>
      <c r="F197" s="129"/>
      <c r="G197" s="129"/>
      <c r="H197" s="61" t="s">
        <v>131</v>
      </c>
      <c r="I197" s="72">
        <v>7.6</v>
      </c>
      <c r="J197" s="63">
        <v>241.76</v>
      </c>
      <c r="K197" s="63">
        <v>1837.38</v>
      </c>
      <c r="L197" s="64"/>
      <c r="Y197" s="59"/>
      <c r="Z197" s="65" t="s">
        <v>437</v>
      </c>
      <c r="AA197" s="65" t="s">
        <v>1358</v>
      </c>
      <c r="AB197" s="70"/>
      <c r="AC197" s="70"/>
      <c r="AD197" s="74"/>
      <c r="AE197" s="78"/>
    </row>
    <row r="198" spans="1:31" x14ac:dyDescent="0.25">
      <c r="A198" s="60" t="s">
        <v>460</v>
      </c>
      <c r="B198" s="126" t="s">
        <v>1360</v>
      </c>
      <c r="C198" s="127"/>
      <c r="D198" s="128"/>
      <c r="E198" s="129" t="s">
        <v>374</v>
      </c>
      <c r="F198" s="129"/>
      <c r="G198" s="129"/>
      <c r="H198" s="61" t="s">
        <v>270</v>
      </c>
      <c r="I198" s="71">
        <v>2.8799999999999999E-2</v>
      </c>
      <c r="J198" s="63">
        <v>20312.28</v>
      </c>
      <c r="K198" s="63">
        <v>584.99</v>
      </c>
      <c r="L198" s="64"/>
      <c r="Y198" s="59"/>
      <c r="Z198" s="65" t="s">
        <v>1360</v>
      </c>
      <c r="AA198" s="65" t="s">
        <v>374</v>
      </c>
      <c r="AB198" s="70"/>
      <c r="AC198" s="70"/>
      <c r="AD198" s="74"/>
      <c r="AE198" s="78"/>
    </row>
    <row r="199" spans="1:31" x14ac:dyDescent="0.25">
      <c r="A199" s="60" t="s">
        <v>461</v>
      </c>
      <c r="B199" s="126" t="s">
        <v>440</v>
      </c>
      <c r="C199" s="127"/>
      <c r="D199" s="128"/>
      <c r="E199" s="129" t="s">
        <v>1362</v>
      </c>
      <c r="F199" s="129"/>
      <c r="G199" s="129"/>
      <c r="H199" s="61" t="s">
        <v>1353</v>
      </c>
      <c r="I199" s="66">
        <v>41.183999999999997</v>
      </c>
      <c r="J199" s="63">
        <v>252.16</v>
      </c>
      <c r="K199" s="63">
        <v>10384.959999999999</v>
      </c>
      <c r="L199" s="64"/>
      <c r="Y199" s="59"/>
      <c r="Z199" s="65" t="s">
        <v>440</v>
      </c>
      <c r="AA199" s="65" t="s">
        <v>1362</v>
      </c>
      <c r="AB199" s="70"/>
      <c r="AC199" s="70"/>
      <c r="AD199" s="74"/>
      <c r="AE199" s="78"/>
    </row>
    <row r="200" spans="1:31" x14ac:dyDescent="0.25">
      <c r="A200" s="60" t="s">
        <v>462</v>
      </c>
      <c r="B200" s="126" t="s">
        <v>442</v>
      </c>
      <c r="C200" s="127"/>
      <c r="D200" s="128"/>
      <c r="E200" s="129" t="s">
        <v>377</v>
      </c>
      <c r="F200" s="129"/>
      <c r="G200" s="129"/>
      <c r="H200" s="61" t="s">
        <v>296</v>
      </c>
      <c r="I200" s="76">
        <v>32</v>
      </c>
      <c r="J200" s="63">
        <v>15367.49</v>
      </c>
      <c r="K200" s="63">
        <v>491759.68</v>
      </c>
      <c r="L200" s="64"/>
      <c r="Y200" s="59"/>
      <c r="Z200" s="65" t="s">
        <v>442</v>
      </c>
      <c r="AA200" s="65" t="s">
        <v>377</v>
      </c>
      <c r="AB200" s="70"/>
      <c r="AC200" s="70"/>
      <c r="AD200" s="74"/>
      <c r="AE200" s="78"/>
    </row>
    <row r="201" spans="1:31" x14ac:dyDescent="0.25">
      <c r="A201" s="60" t="s">
        <v>465</v>
      </c>
      <c r="B201" s="126" t="s">
        <v>445</v>
      </c>
      <c r="C201" s="127"/>
      <c r="D201" s="128"/>
      <c r="E201" s="129" t="s">
        <v>380</v>
      </c>
      <c r="F201" s="129"/>
      <c r="G201" s="129"/>
      <c r="H201" s="61" t="s">
        <v>296</v>
      </c>
      <c r="I201" s="76">
        <v>32</v>
      </c>
      <c r="J201" s="63">
        <v>1002.47</v>
      </c>
      <c r="K201" s="63">
        <v>32079.040000000001</v>
      </c>
      <c r="L201" s="64"/>
      <c r="Y201" s="59"/>
      <c r="Z201" s="65" t="s">
        <v>445</v>
      </c>
      <c r="AA201" s="65" t="s">
        <v>380</v>
      </c>
      <c r="AB201" s="70"/>
      <c r="AC201" s="70"/>
      <c r="AD201" s="74"/>
      <c r="AE201" s="78"/>
    </row>
    <row r="202" spans="1:31" x14ac:dyDescent="0.25">
      <c r="A202" s="60" t="s">
        <v>466</v>
      </c>
      <c r="B202" s="126" t="s">
        <v>1366</v>
      </c>
      <c r="C202" s="127"/>
      <c r="D202" s="128"/>
      <c r="E202" s="129" t="s">
        <v>382</v>
      </c>
      <c r="F202" s="129"/>
      <c r="G202" s="129"/>
      <c r="H202" s="61" t="s">
        <v>332</v>
      </c>
      <c r="I202" s="72">
        <v>0.1</v>
      </c>
      <c r="J202" s="63">
        <v>8933.5499999999993</v>
      </c>
      <c r="K202" s="63">
        <v>893.36</v>
      </c>
      <c r="L202" s="64"/>
      <c r="Y202" s="59"/>
      <c r="Z202" s="65" t="s">
        <v>1366</v>
      </c>
      <c r="AA202" s="65" t="s">
        <v>382</v>
      </c>
      <c r="AB202" s="70"/>
      <c r="AC202" s="70"/>
      <c r="AD202" s="74"/>
      <c r="AE202" s="78"/>
    </row>
    <row r="203" spans="1:31" ht="26.25" x14ac:dyDescent="0.25">
      <c r="A203" s="60" t="s">
        <v>468</v>
      </c>
      <c r="B203" s="126" t="s">
        <v>1368</v>
      </c>
      <c r="C203" s="127"/>
      <c r="D203" s="128"/>
      <c r="E203" s="129" t="s">
        <v>1369</v>
      </c>
      <c r="F203" s="129"/>
      <c r="G203" s="129"/>
      <c r="H203" s="61" t="s">
        <v>296</v>
      </c>
      <c r="I203" s="76">
        <v>1</v>
      </c>
      <c r="J203" s="63">
        <v>1067.3399999999999</v>
      </c>
      <c r="K203" s="63">
        <v>1067.3399999999999</v>
      </c>
      <c r="L203" s="64"/>
      <c r="Y203" s="59"/>
      <c r="Z203" s="65" t="s">
        <v>1368</v>
      </c>
      <c r="AA203" s="65" t="s">
        <v>1369</v>
      </c>
      <c r="AB203" s="70"/>
      <c r="AC203" s="70"/>
      <c r="AD203" s="74"/>
      <c r="AE203" s="78"/>
    </row>
    <row r="204" spans="1:31" ht="26.25" x14ac:dyDescent="0.25">
      <c r="A204" s="60" t="s">
        <v>470</v>
      </c>
      <c r="B204" s="126" t="s">
        <v>1371</v>
      </c>
      <c r="C204" s="127"/>
      <c r="D204" s="128"/>
      <c r="E204" s="129" t="s">
        <v>331</v>
      </c>
      <c r="F204" s="129"/>
      <c r="G204" s="129"/>
      <c r="H204" s="61" t="s">
        <v>332</v>
      </c>
      <c r="I204" s="72">
        <v>3.2</v>
      </c>
      <c r="J204" s="63">
        <v>6058.21</v>
      </c>
      <c r="K204" s="63">
        <v>19386.27</v>
      </c>
      <c r="L204" s="64"/>
      <c r="Y204" s="59"/>
      <c r="Z204" s="65" t="s">
        <v>1371</v>
      </c>
      <c r="AA204" s="65" t="s">
        <v>331</v>
      </c>
      <c r="AB204" s="70"/>
      <c r="AC204" s="70"/>
      <c r="AD204" s="74"/>
      <c r="AE204" s="78"/>
    </row>
    <row r="205" spans="1:31" ht="26.25" x14ac:dyDescent="0.25">
      <c r="A205" s="60" t="s">
        <v>472</v>
      </c>
      <c r="B205" s="126" t="s">
        <v>451</v>
      </c>
      <c r="C205" s="127"/>
      <c r="D205" s="128"/>
      <c r="E205" s="129" t="s">
        <v>1373</v>
      </c>
      <c r="F205" s="129"/>
      <c r="G205" s="129"/>
      <c r="H205" s="61" t="s">
        <v>296</v>
      </c>
      <c r="I205" s="76">
        <v>32</v>
      </c>
      <c r="J205" s="63">
        <v>201.36</v>
      </c>
      <c r="K205" s="63">
        <v>6443.52</v>
      </c>
      <c r="L205" s="64"/>
      <c r="Y205" s="59"/>
      <c r="Z205" s="65" t="s">
        <v>451</v>
      </c>
      <c r="AA205" s="65" t="s">
        <v>1373</v>
      </c>
      <c r="AB205" s="70"/>
      <c r="AC205" s="70"/>
      <c r="AD205" s="74"/>
      <c r="AE205" s="78"/>
    </row>
    <row r="206" spans="1:31" ht="26.25" x14ac:dyDescent="0.25">
      <c r="A206" s="60" t="s">
        <v>474</v>
      </c>
      <c r="B206" s="126" t="s">
        <v>1375</v>
      </c>
      <c r="C206" s="127"/>
      <c r="D206" s="128"/>
      <c r="E206" s="129" t="s">
        <v>1376</v>
      </c>
      <c r="F206" s="129"/>
      <c r="G206" s="129"/>
      <c r="H206" s="61" t="s">
        <v>296</v>
      </c>
      <c r="I206" s="76">
        <v>32</v>
      </c>
      <c r="J206" s="63">
        <v>760.15</v>
      </c>
      <c r="K206" s="63">
        <v>24324.799999999999</v>
      </c>
      <c r="L206" s="64"/>
      <c r="Y206" s="59"/>
      <c r="Z206" s="65" t="s">
        <v>1375</v>
      </c>
      <c r="AA206" s="65" t="s">
        <v>1376</v>
      </c>
      <c r="AB206" s="70"/>
      <c r="AC206" s="70"/>
      <c r="AD206" s="74"/>
      <c r="AE206" s="78"/>
    </row>
    <row r="207" spans="1:31" x14ac:dyDescent="0.25">
      <c r="A207" s="60" t="s">
        <v>475</v>
      </c>
      <c r="B207" s="126" t="s">
        <v>1378</v>
      </c>
      <c r="C207" s="127"/>
      <c r="D207" s="128"/>
      <c r="E207" s="129" t="s">
        <v>385</v>
      </c>
      <c r="F207" s="129"/>
      <c r="G207" s="129"/>
      <c r="H207" s="61" t="s">
        <v>118</v>
      </c>
      <c r="I207" s="71">
        <v>0.38750000000000001</v>
      </c>
      <c r="J207" s="63">
        <v>62609.67</v>
      </c>
      <c r="K207" s="63">
        <v>24261.25</v>
      </c>
      <c r="L207" s="64"/>
      <c r="Y207" s="59"/>
      <c r="Z207" s="65" t="s">
        <v>1378</v>
      </c>
      <c r="AA207" s="65" t="s">
        <v>385</v>
      </c>
      <c r="AB207" s="70"/>
      <c r="AC207" s="70"/>
      <c r="AD207" s="74"/>
      <c r="AE207" s="78"/>
    </row>
    <row r="208" spans="1:31" x14ac:dyDescent="0.25">
      <c r="A208" s="60" t="s">
        <v>476</v>
      </c>
      <c r="B208" s="126" t="s">
        <v>1380</v>
      </c>
      <c r="C208" s="127"/>
      <c r="D208" s="128"/>
      <c r="E208" s="129" t="s">
        <v>1381</v>
      </c>
      <c r="F208" s="129"/>
      <c r="G208" s="129"/>
      <c r="H208" s="61" t="s">
        <v>296</v>
      </c>
      <c r="I208" s="76">
        <v>31</v>
      </c>
      <c r="J208" s="63">
        <v>61194.43</v>
      </c>
      <c r="K208" s="63">
        <v>1897027.33</v>
      </c>
      <c r="L208" s="64"/>
      <c r="Y208" s="59"/>
      <c r="Z208" s="65" t="s">
        <v>1380</v>
      </c>
      <c r="AA208" s="65" t="s">
        <v>1381</v>
      </c>
      <c r="AB208" s="70"/>
      <c r="AC208" s="70"/>
      <c r="AD208" s="74"/>
      <c r="AE208" s="78"/>
    </row>
    <row r="209" spans="1:31" x14ac:dyDescent="0.25">
      <c r="A209" s="130" t="s">
        <v>386</v>
      </c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Y209" s="59"/>
      <c r="Z209" s="65"/>
      <c r="AA209" s="65"/>
      <c r="AB209" s="70"/>
      <c r="AC209" s="70"/>
      <c r="AD209" s="74" t="s">
        <v>386</v>
      </c>
      <c r="AE209" s="78"/>
    </row>
    <row r="210" spans="1:31" x14ac:dyDescent="0.25">
      <c r="A210" s="60" t="s">
        <v>477</v>
      </c>
      <c r="B210" s="126" t="s">
        <v>1383</v>
      </c>
      <c r="C210" s="127"/>
      <c r="D210" s="128"/>
      <c r="E210" s="129" t="s">
        <v>344</v>
      </c>
      <c r="F210" s="129"/>
      <c r="G210" s="129"/>
      <c r="H210" s="61" t="s">
        <v>345</v>
      </c>
      <c r="I210" s="71">
        <v>1.6780999999999999</v>
      </c>
      <c r="J210" s="63">
        <v>207855.74</v>
      </c>
      <c r="K210" s="63">
        <v>348802.72</v>
      </c>
      <c r="L210" s="64"/>
      <c r="Y210" s="59"/>
      <c r="Z210" s="65" t="s">
        <v>1383</v>
      </c>
      <c r="AA210" s="65" t="s">
        <v>344</v>
      </c>
      <c r="AB210" s="70"/>
      <c r="AC210" s="70"/>
      <c r="AD210" s="74"/>
      <c r="AE210" s="78"/>
    </row>
    <row r="211" spans="1:31" ht="26.25" x14ac:dyDescent="0.25">
      <c r="A211" s="60" t="s">
        <v>479</v>
      </c>
      <c r="B211" s="126" t="s">
        <v>1385</v>
      </c>
      <c r="C211" s="127"/>
      <c r="D211" s="128"/>
      <c r="E211" s="129" t="s">
        <v>1298</v>
      </c>
      <c r="F211" s="129"/>
      <c r="G211" s="129"/>
      <c r="H211" s="61" t="s">
        <v>131</v>
      </c>
      <c r="I211" s="62">
        <v>2.88</v>
      </c>
      <c r="J211" s="63">
        <v>17577.68</v>
      </c>
      <c r="K211" s="63">
        <v>50623.72</v>
      </c>
      <c r="L211" s="64"/>
      <c r="Y211" s="59"/>
      <c r="Z211" s="65" t="s">
        <v>1385</v>
      </c>
      <c r="AA211" s="65" t="s">
        <v>1298</v>
      </c>
      <c r="AB211" s="70"/>
      <c r="AC211" s="70"/>
      <c r="AD211" s="74"/>
      <c r="AE211" s="78"/>
    </row>
    <row r="212" spans="1:31" ht="39" x14ac:dyDescent="0.25">
      <c r="A212" s="60" t="s">
        <v>480</v>
      </c>
      <c r="B212" s="126" t="s">
        <v>1387</v>
      </c>
      <c r="C212" s="127"/>
      <c r="D212" s="128"/>
      <c r="E212" s="129" t="s">
        <v>1300</v>
      </c>
      <c r="F212" s="129"/>
      <c r="G212" s="129"/>
      <c r="H212" s="61" t="s">
        <v>299</v>
      </c>
      <c r="I212" s="62">
        <v>0.57999999999999996</v>
      </c>
      <c r="J212" s="63">
        <v>4834.16</v>
      </c>
      <c r="K212" s="63">
        <v>2803.81</v>
      </c>
      <c r="L212" s="64"/>
      <c r="Y212" s="59"/>
      <c r="Z212" s="65" t="s">
        <v>1387</v>
      </c>
      <c r="AA212" s="65" t="s">
        <v>1300</v>
      </c>
      <c r="AB212" s="70"/>
      <c r="AC212" s="70"/>
      <c r="AD212" s="74"/>
      <c r="AE212" s="78"/>
    </row>
    <row r="213" spans="1:31" ht="39" x14ac:dyDescent="0.25">
      <c r="A213" s="60" t="s">
        <v>482</v>
      </c>
      <c r="B213" s="126" t="s">
        <v>1389</v>
      </c>
      <c r="C213" s="127"/>
      <c r="D213" s="128"/>
      <c r="E213" s="129" t="s">
        <v>1302</v>
      </c>
      <c r="F213" s="129"/>
      <c r="G213" s="129"/>
      <c r="H213" s="61" t="s">
        <v>299</v>
      </c>
      <c r="I213" s="62">
        <v>7.67</v>
      </c>
      <c r="J213" s="63">
        <v>5311.08</v>
      </c>
      <c r="K213" s="63">
        <v>40735.980000000003</v>
      </c>
      <c r="L213" s="64"/>
      <c r="Y213" s="59"/>
      <c r="Z213" s="65" t="s">
        <v>1389</v>
      </c>
      <c r="AA213" s="65" t="s">
        <v>1302</v>
      </c>
      <c r="AB213" s="70"/>
      <c r="AC213" s="70"/>
      <c r="AD213" s="74"/>
      <c r="AE213" s="78"/>
    </row>
    <row r="214" spans="1:31" ht="39" x14ac:dyDescent="0.25">
      <c r="A214" s="60" t="s">
        <v>483</v>
      </c>
      <c r="B214" s="126" t="s">
        <v>1391</v>
      </c>
      <c r="C214" s="127"/>
      <c r="D214" s="128"/>
      <c r="E214" s="129" t="s">
        <v>1304</v>
      </c>
      <c r="F214" s="129"/>
      <c r="G214" s="129"/>
      <c r="H214" s="61" t="s">
        <v>299</v>
      </c>
      <c r="I214" s="62">
        <v>15.13</v>
      </c>
      <c r="J214" s="63">
        <v>4778.6000000000004</v>
      </c>
      <c r="K214" s="63">
        <v>72300.22</v>
      </c>
      <c r="L214" s="64"/>
      <c r="Y214" s="59"/>
      <c r="Z214" s="65" t="s">
        <v>1391</v>
      </c>
      <c r="AA214" s="65" t="s">
        <v>1304</v>
      </c>
      <c r="AB214" s="70"/>
      <c r="AC214" s="70"/>
      <c r="AD214" s="74"/>
      <c r="AE214" s="78"/>
    </row>
    <row r="215" spans="1:31" ht="39" x14ac:dyDescent="0.25">
      <c r="A215" s="60" t="s">
        <v>484</v>
      </c>
      <c r="B215" s="126" t="s">
        <v>1393</v>
      </c>
      <c r="C215" s="127"/>
      <c r="D215" s="128"/>
      <c r="E215" s="129" t="s">
        <v>1307</v>
      </c>
      <c r="F215" s="129"/>
      <c r="G215" s="129"/>
      <c r="H215" s="61" t="s">
        <v>131</v>
      </c>
      <c r="I215" s="66">
        <v>1.6160000000000001</v>
      </c>
      <c r="J215" s="63">
        <v>15946.38</v>
      </c>
      <c r="K215" s="63">
        <v>25769.35</v>
      </c>
      <c r="L215" s="64"/>
      <c r="Y215" s="59"/>
      <c r="Z215" s="65" t="s">
        <v>1393</v>
      </c>
      <c r="AA215" s="65" t="s">
        <v>1307</v>
      </c>
      <c r="AB215" s="70"/>
      <c r="AC215" s="70"/>
      <c r="AD215" s="74"/>
      <c r="AE215" s="78"/>
    </row>
    <row r="216" spans="1:31" ht="39" x14ac:dyDescent="0.25">
      <c r="A216" s="60" t="s">
        <v>485</v>
      </c>
      <c r="B216" s="126" t="s">
        <v>1395</v>
      </c>
      <c r="C216" s="127"/>
      <c r="D216" s="128"/>
      <c r="E216" s="129" t="s">
        <v>1310</v>
      </c>
      <c r="F216" s="129"/>
      <c r="G216" s="129"/>
      <c r="H216" s="61" t="s">
        <v>299</v>
      </c>
      <c r="I216" s="62">
        <v>3.19</v>
      </c>
      <c r="J216" s="63">
        <v>3420.31</v>
      </c>
      <c r="K216" s="63">
        <v>10910.79</v>
      </c>
      <c r="L216" s="64"/>
      <c r="Y216" s="59"/>
      <c r="Z216" s="65" t="s">
        <v>1395</v>
      </c>
      <c r="AA216" s="65" t="s">
        <v>1310</v>
      </c>
      <c r="AB216" s="70"/>
      <c r="AC216" s="70"/>
      <c r="AD216" s="74"/>
      <c r="AE216" s="78"/>
    </row>
    <row r="217" spans="1:31" x14ac:dyDescent="0.25">
      <c r="A217" s="60" t="s">
        <v>487</v>
      </c>
      <c r="B217" s="126" t="s">
        <v>467</v>
      </c>
      <c r="C217" s="127"/>
      <c r="D217" s="128"/>
      <c r="E217" s="129" t="s">
        <v>1312</v>
      </c>
      <c r="F217" s="129"/>
      <c r="G217" s="129"/>
      <c r="H217" s="61" t="s">
        <v>131</v>
      </c>
      <c r="I217" s="62">
        <v>0.76</v>
      </c>
      <c r="J217" s="63">
        <v>29391.98</v>
      </c>
      <c r="K217" s="63">
        <v>22337.9</v>
      </c>
      <c r="L217" s="64"/>
      <c r="Y217" s="59"/>
      <c r="Z217" s="65" t="s">
        <v>467</v>
      </c>
      <c r="AA217" s="65" t="s">
        <v>1312</v>
      </c>
      <c r="AB217" s="70"/>
      <c r="AC217" s="70"/>
      <c r="AD217" s="74"/>
      <c r="AE217" s="78"/>
    </row>
    <row r="218" spans="1:31" ht="26.25" x14ac:dyDescent="0.25">
      <c r="A218" s="60" t="s">
        <v>489</v>
      </c>
      <c r="B218" s="126" t="s">
        <v>469</v>
      </c>
      <c r="C218" s="127"/>
      <c r="D218" s="128"/>
      <c r="E218" s="129" t="s">
        <v>1315</v>
      </c>
      <c r="F218" s="129"/>
      <c r="G218" s="129"/>
      <c r="H218" s="61" t="s">
        <v>131</v>
      </c>
      <c r="I218" s="62">
        <v>4.25</v>
      </c>
      <c r="J218" s="63">
        <v>12931.35</v>
      </c>
      <c r="K218" s="63">
        <v>54958.239999999998</v>
      </c>
      <c r="L218" s="64"/>
      <c r="Y218" s="59"/>
      <c r="Z218" s="65" t="s">
        <v>469</v>
      </c>
      <c r="AA218" s="65" t="s">
        <v>1315</v>
      </c>
      <c r="AB218" s="70"/>
      <c r="AC218" s="70"/>
      <c r="AD218" s="74"/>
      <c r="AE218" s="78"/>
    </row>
    <row r="219" spans="1:31" ht="26.25" x14ac:dyDescent="0.25">
      <c r="A219" s="60" t="s">
        <v>490</v>
      </c>
      <c r="B219" s="126" t="s">
        <v>471</v>
      </c>
      <c r="C219" s="127"/>
      <c r="D219" s="128"/>
      <c r="E219" s="129" t="s">
        <v>1318</v>
      </c>
      <c r="F219" s="129"/>
      <c r="G219" s="129"/>
      <c r="H219" s="61" t="s">
        <v>296</v>
      </c>
      <c r="I219" s="76">
        <v>5</v>
      </c>
      <c r="J219" s="63">
        <v>10096.85</v>
      </c>
      <c r="K219" s="63">
        <v>50484.25</v>
      </c>
      <c r="L219" s="64"/>
      <c r="Y219" s="59"/>
      <c r="Z219" s="65" t="s">
        <v>471</v>
      </c>
      <c r="AA219" s="65" t="s">
        <v>1318</v>
      </c>
      <c r="AB219" s="70"/>
      <c r="AC219" s="70"/>
      <c r="AD219" s="74"/>
      <c r="AE219" s="78"/>
    </row>
    <row r="220" spans="1:31" x14ac:dyDescent="0.25">
      <c r="A220" s="60" t="s">
        <v>492</v>
      </c>
      <c r="B220" s="126" t="s">
        <v>473</v>
      </c>
      <c r="C220" s="127"/>
      <c r="D220" s="128"/>
      <c r="E220" s="129" t="s">
        <v>1321</v>
      </c>
      <c r="F220" s="129"/>
      <c r="G220" s="129"/>
      <c r="H220" s="61" t="s">
        <v>296</v>
      </c>
      <c r="I220" s="76">
        <v>11</v>
      </c>
      <c r="J220" s="63">
        <v>5644.43</v>
      </c>
      <c r="K220" s="63">
        <v>62088.73</v>
      </c>
      <c r="L220" s="64"/>
      <c r="Y220" s="59"/>
      <c r="Z220" s="65" t="s">
        <v>473</v>
      </c>
      <c r="AA220" s="65" t="s">
        <v>1321</v>
      </c>
      <c r="AB220" s="70"/>
      <c r="AC220" s="70"/>
      <c r="AD220" s="74"/>
      <c r="AE220" s="78"/>
    </row>
    <row r="221" spans="1:31" ht="26.25" x14ac:dyDescent="0.25">
      <c r="A221" s="60" t="s">
        <v>493</v>
      </c>
      <c r="B221" s="126" t="s">
        <v>1401</v>
      </c>
      <c r="C221" s="127"/>
      <c r="D221" s="128"/>
      <c r="E221" s="129" t="s">
        <v>1402</v>
      </c>
      <c r="F221" s="129"/>
      <c r="G221" s="129"/>
      <c r="H221" s="61" t="s">
        <v>118</v>
      </c>
      <c r="I221" s="73">
        <v>0.30543999999999999</v>
      </c>
      <c r="J221" s="63">
        <v>164254.9</v>
      </c>
      <c r="K221" s="63">
        <v>50170.02</v>
      </c>
      <c r="L221" s="64"/>
      <c r="Y221" s="59"/>
      <c r="Z221" s="65" t="s">
        <v>1401</v>
      </c>
      <c r="AA221" s="65" t="s">
        <v>1402</v>
      </c>
      <c r="AB221" s="70"/>
      <c r="AC221" s="70"/>
      <c r="AD221" s="74"/>
      <c r="AE221" s="78"/>
    </row>
    <row r="222" spans="1:31" x14ac:dyDescent="0.25">
      <c r="A222" s="60" t="s">
        <v>494</v>
      </c>
      <c r="B222" s="126" t="s">
        <v>1404</v>
      </c>
      <c r="C222" s="127"/>
      <c r="D222" s="128"/>
      <c r="E222" s="129" t="s">
        <v>348</v>
      </c>
      <c r="F222" s="129"/>
      <c r="G222" s="129"/>
      <c r="H222" s="61" t="s">
        <v>118</v>
      </c>
      <c r="I222" s="73">
        <v>0.41232000000000002</v>
      </c>
      <c r="J222" s="63">
        <v>350641.5</v>
      </c>
      <c r="K222" s="63">
        <v>144576.5</v>
      </c>
      <c r="L222" s="64"/>
      <c r="Y222" s="59"/>
      <c r="Z222" s="65" t="s">
        <v>1404</v>
      </c>
      <c r="AA222" s="65" t="s">
        <v>348</v>
      </c>
      <c r="AB222" s="70"/>
      <c r="AC222" s="70"/>
      <c r="AD222" s="74"/>
      <c r="AE222" s="78"/>
    </row>
    <row r="223" spans="1:31" x14ac:dyDescent="0.25">
      <c r="A223" s="60" t="s">
        <v>495</v>
      </c>
      <c r="B223" s="126" t="s">
        <v>1406</v>
      </c>
      <c r="C223" s="127"/>
      <c r="D223" s="128"/>
      <c r="E223" s="129" t="s">
        <v>351</v>
      </c>
      <c r="F223" s="129"/>
      <c r="G223" s="129"/>
      <c r="H223" s="61" t="s">
        <v>270</v>
      </c>
      <c r="I223" s="71">
        <v>0.12870000000000001</v>
      </c>
      <c r="J223" s="63">
        <v>8386.32</v>
      </c>
      <c r="K223" s="63">
        <v>1079.32</v>
      </c>
      <c r="L223" s="64"/>
      <c r="Y223" s="59"/>
      <c r="Z223" s="65" t="s">
        <v>1406</v>
      </c>
      <c r="AA223" s="65" t="s">
        <v>351</v>
      </c>
      <c r="AB223" s="70"/>
      <c r="AC223" s="70"/>
      <c r="AD223" s="74"/>
      <c r="AE223" s="78"/>
    </row>
    <row r="224" spans="1:31" x14ac:dyDescent="0.25">
      <c r="A224" s="60" t="s">
        <v>496</v>
      </c>
      <c r="B224" s="126" t="s">
        <v>478</v>
      </c>
      <c r="C224" s="127"/>
      <c r="D224" s="128"/>
      <c r="E224" s="129" t="s">
        <v>354</v>
      </c>
      <c r="F224" s="129"/>
      <c r="G224" s="129"/>
      <c r="H224" s="61" t="s">
        <v>270</v>
      </c>
      <c r="I224" s="71">
        <v>0.12870000000000001</v>
      </c>
      <c r="J224" s="63">
        <v>7786.45</v>
      </c>
      <c r="K224" s="63">
        <v>1002.12</v>
      </c>
      <c r="L224" s="64"/>
      <c r="Y224" s="59"/>
      <c r="Z224" s="65" t="s">
        <v>478</v>
      </c>
      <c r="AA224" s="65" t="s">
        <v>354</v>
      </c>
      <c r="AB224" s="70"/>
      <c r="AC224" s="70"/>
      <c r="AD224" s="74"/>
      <c r="AE224" s="78"/>
    </row>
    <row r="225" spans="1:31" ht="26.25" x14ac:dyDescent="0.25">
      <c r="A225" s="60" t="s">
        <v>497</v>
      </c>
      <c r="B225" s="126" t="s">
        <v>1409</v>
      </c>
      <c r="C225" s="127"/>
      <c r="D225" s="128"/>
      <c r="E225" s="129" t="s">
        <v>357</v>
      </c>
      <c r="F225" s="129"/>
      <c r="G225" s="129"/>
      <c r="H225" s="61" t="s">
        <v>358</v>
      </c>
      <c r="I225" s="62">
        <v>0.32</v>
      </c>
      <c r="J225" s="63">
        <v>128945.53</v>
      </c>
      <c r="K225" s="63">
        <v>41262.57</v>
      </c>
      <c r="L225" s="64"/>
      <c r="Y225" s="59"/>
      <c r="Z225" s="65" t="s">
        <v>1409</v>
      </c>
      <c r="AA225" s="65" t="s">
        <v>357</v>
      </c>
      <c r="AB225" s="70"/>
      <c r="AC225" s="70"/>
      <c r="AD225" s="74"/>
      <c r="AE225" s="78"/>
    </row>
    <row r="226" spans="1:31" x14ac:dyDescent="0.25">
      <c r="A226" s="60" t="s">
        <v>498</v>
      </c>
      <c r="B226" s="126" t="s">
        <v>1411</v>
      </c>
      <c r="C226" s="127"/>
      <c r="D226" s="128"/>
      <c r="E226" s="129" t="s">
        <v>360</v>
      </c>
      <c r="F226" s="129"/>
      <c r="G226" s="129"/>
      <c r="H226" s="61" t="s">
        <v>118</v>
      </c>
      <c r="I226" s="73">
        <v>0.20352000000000001</v>
      </c>
      <c r="J226" s="63">
        <v>72745.66</v>
      </c>
      <c r="K226" s="63">
        <v>14805.2</v>
      </c>
      <c r="L226" s="64"/>
      <c r="Y226" s="59"/>
      <c r="Z226" s="65" t="s">
        <v>1411</v>
      </c>
      <c r="AA226" s="65" t="s">
        <v>360</v>
      </c>
      <c r="AB226" s="70"/>
      <c r="AC226" s="70"/>
      <c r="AD226" s="74"/>
      <c r="AE226" s="78"/>
    </row>
    <row r="227" spans="1:31" ht="26.25" x14ac:dyDescent="0.25">
      <c r="A227" s="60" t="s">
        <v>500</v>
      </c>
      <c r="B227" s="126" t="s">
        <v>1413</v>
      </c>
      <c r="C227" s="127"/>
      <c r="D227" s="128"/>
      <c r="E227" s="129" t="s">
        <v>446</v>
      </c>
      <c r="F227" s="129"/>
      <c r="G227" s="129"/>
      <c r="H227" s="61" t="s">
        <v>299</v>
      </c>
      <c r="I227" s="72">
        <v>9.6</v>
      </c>
      <c r="J227" s="63">
        <v>1680</v>
      </c>
      <c r="K227" s="63">
        <v>16128</v>
      </c>
      <c r="L227" s="64"/>
      <c r="Y227" s="59"/>
      <c r="Z227" s="65" t="s">
        <v>1413</v>
      </c>
      <c r="AA227" s="65" t="s">
        <v>446</v>
      </c>
      <c r="AB227" s="70"/>
      <c r="AC227" s="70"/>
      <c r="AD227" s="74"/>
      <c r="AE227" s="78"/>
    </row>
    <row r="228" spans="1:31" ht="26.25" x14ac:dyDescent="0.25">
      <c r="A228" s="60" t="s">
        <v>501</v>
      </c>
      <c r="B228" s="126" t="s">
        <v>1415</v>
      </c>
      <c r="C228" s="127"/>
      <c r="D228" s="128"/>
      <c r="E228" s="129" t="s">
        <v>364</v>
      </c>
      <c r="F228" s="129"/>
      <c r="G228" s="129"/>
      <c r="H228" s="61" t="s">
        <v>310</v>
      </c>
      <c r="I228" s="71">
        <v>9.5999999999999992E-3</v>
      </c>
      <c r="J228" s="63">
        <v>745333.68</v>
      </c>
      <c r="K228" s="63">
        <v>7155.2</v>
      </c>
      <c r="L228" s="64"/>
      <c r="Y228" s="59"/>
      <c r="Z228" s="65" t="s">
        <v>1415</v>
      </c>
      <c r="AA228" s="65" t="s">
        <v>364</v>
      </c>
      <c r="AB228" s="70"/>
      <c r="AC228" s="70"/>
      <c r="AD228" s="74"/>
      <c r="AE228" s="78"/>
    </row>
    <row r="229" spans="1:31" ht="26.25" x14ac:dyDescent="0.25">
      <c r="A229" s="60" t="s">
        <v>502</v>
      </c>
      <c r="B229" s="126" t="s">
        <v>1417</v>
      </c>
      <c r="C229" s="127"/>
      <c r="D229" s="128"/>
      <c r="E229" s="129" t="s">
        <v>1339</v>
      </c>
      <c r="F229" s="129"/>
      <c r="G229" s="129"/>
      <c r="H229" s="61" t="s">
        <v>1340</v>
      </c>
      <c r="I229" s="66">
        <v>8.3520000000000003</v>
      </c>
      <c r="J229" s="63">
        <v>222.66</v>
      </c>
      <c r="K229" s="63">
        <v>1859.66</v>
      </c>
      <c r="L229" s="64"/>
      <c r="Y229" s="59"/>
      <c r="Z229" s="65" t="s">
        <v>1417</v>
      </c>
      <c r="AA229" s="65" t="s">
        <v>1339</v>
      </c>
      <c r="AB229" s="70"/>
      <c r="AC229" s="70"/>
      <c r="AD229" s="74"/>
      <c r="AE229" s="78"/>
    </row>
    <row r="230" spans="1:31" x14ac:dyDescent="0.25">
      <c r="A230" s="60" t="s">
        <v>503</v>
      </c>
      <c r="B230" s="126" t="s">
        <v>1419</v>
      </c>
      <c r="C230" s="127"/>
      <c r="D230" s="128"/>
      <c r="E230" s="129" t="s">
        <v>367</v>
      </c>
      <c r="F230" s="129"/>
      <c r="G230" s="129"/>
      <c r="H230" s="61" t="s">
        <v>368</v>
      </c>
      <c r="I230" s="76">
        <v>32</v>
      </c>
      <c r="J230" s="63">
        <v>3421.71</v>
      </c>
      <c r="K230" s="63">
        <v>109494.72</v>
      </c>
      <c r="L230" s="64"/>
      <c r="Y230" s="59"/>
      <c r="Z230" s="65" t="s">
        <v>1419</v>
      </c>
      <c r="AA230" s="65" t="s">
        <v>367</v>
      </c>
      <c r="AB230" s="70"/>
      <c r="AC230" s="70"/>
      <c r="AD230" s="74"/>
      <c r="AE230" s="78"/>
    </row>
    <row r="231" spans="1:31" ht="26.25" x14ac:dyDescent="0.25">
      <c r="A231" s="60" t="s">
        <v>504</v>
      </c>
      <c r="B231" s="126" t="s">
        <v>1421</v>
      </c>
      <c r="C231" s="127"/>
      <c r="D231" s="128"/>
      <c r="E231" s="129" t="s">
        <v>401</v>
      </c>
      <c r="F231" s="129"/>
      <c r="G231" s="129"/>
      <c r="H231" s="61" t="s">
        <v>270</v>
      </c>
      <c r="I231" s="71">
        <v>5.6500000000000002E-2</v>
      </c>
      <c r="J231" s="63">
        <v>1919835.76</v>
      </c>
      <c r="K231" s="63">
        <v>108470.72</v>
      </c>
      <c r="L231" s="64"/>
      <c r="Y231" s="59"/>
      <c r="Z231" s="65" t="s">
        <v>1421</v>
      </c>
      <c r="AA231" s="65" t="s">
        <v>401</v>
      </c>
      <c r="AB231" s="70"/>
      <c r="AC231" s="70"/>
      <c r="AD231" s="74"/>
      <c r="AE231" s="78"/>
    </row>
    <row r="232" spans="1:31" ht="26.25" x14ac:dyDescent="0.25">
      <c r="A232" s="60" t="s">
        <v>506</v>
      </c>
      <c r="B232" s="126" t="s">
        <v>1423</v>
      </c>
      <c r="C232" s="127"/>
      <c r="D232" s="128"/>
      <c r="E232" s="129" t="s">
        <v>1424</v>
      </c>
      <c r="F232" s="129"/>
      <c r="G232" s="129"/>
      <c r="H232" s="61" t="s">
        <v>299</v>
      </c>
      <c r="I232" s="76">
        <v>18</v>
      </c>
      <c r="J232" s="63">
        <v>1093.01</v>
      </c>
      <c r="K232" s="63">
        <v>19674.18</v>
      </c>
      <c r="L232" s="64"/>
      <c r="Y232" s="59"/>
      <c r="Z232" s="65" t="s">
        <v>1423</v>
      </c>
      <c r="AA232" s="65" t="s">
        <v>1424</v>
      </c>
      <c r="AB232" s="70"/>
      <c r="AC232" s="70"/>
      <c r="AD232" s="74"/>
      <c r="AE232" s="78"/>
    </row>
    <row r="233" spans="1:31" x14ac:dyDescent="0.25">
      <c r="A233" s="60" t="s">
        <v>507</v>
      </c>
      <c r="B233" s="126" t="s">
        <v>1426</v>
      </c>
      <c r="C233" s="127"/>
      <c r="D233" s="128"/>
      <c r="E233" s="129" t="s">
        <v>1427</v>
      </c>
      <c r="F233" s="129"/>
      <c r="G233" s="129"/>
      <c r="H233" s="61" t="s">
        <v>296</v>
      </c>
      <c r="I233" s="76">
        <v>12</v>
      </c>
      <c r="J233" s="63">
        <v>2777.11</v>
      </c>
      <c r="K233" s="63">
        <v>33325.32</v>
      </c>
      <c r="L233" s="64"/>
      <c r="Y233" s="59"/>
      <c r="Z233" s="65" t="s">
        <v>1426</v>
      </c>
      <c r="AA233" s="65" t="s">
        <v>1427</v>
      </c>
      <c r="AB233" s="70"/>
      <c r="AC233" s="70"/>
      <c r="AD233" s="74"/>
      <c r="AE233" s="78"/>
    </row>
    <row r="234" spans="1:31" ht="26.25" x14ac:dyDescent="0.25">
      <c r="A234" s="60" t="s">
        <v>508</v>
      </c>
      <c r="B234" s="126" t="s">
        <v>1429</v>
      </c>
      <c r="C234" s="127"/>
      <c r="D234" s="128"/>
      <c r="E234" s="129" t="s">
        <v>370</v>
      </c>
      <c r="F234" s="129"/>
      <c r="G234" s="129"/>
      <c r="H234" s="61" t="s">
        <v>270</v>
      </c>
      <c r="I234" s="71">
        <v>1.1131</v>
      </c>
      <c r="J234" s="63">
        <v>32427.23</v>
      </c>
      <c r="K234" s="63">
        <v>36094.75</v>
      </c>
      <c r="L234" s="64"/>
      <c r="Y234" s="59"/>
      <c r="Z234" s="65" t="s">
        <v>1429</v>
      </c>
      <c r="AA234" s="65" t="s">
        <v>370</v>
      </c>
      <c r="AB234" s="70"/>
      <c r="AC234" s="70"/>
      <c r="AD234" s="74"/>
      <c r="AE234" s="78"/>
    </row>
    <row r="235" spans="1:31" x14ac:dyDescent="0.25">
      <c r="A235" s="60" t="s">
        <v>509</v>
      </c>
      <c r="B235" s="126" t="s">
        <v>1431</v>
      </c>
      <c r="C235" s="127"/>
      <c r="D235" s="128"/>
      <c r="E235" s="129" t="s">
        <v>1350</v>
      </c>
      <c r="F235" s="129"/>
      <c r="G235" s="129"/>
      <c r="H235" s="61" t="s">
        <v>118</v>
      </c>
      <c r="I235" s="73">
        <v>1.7809999999999999E-2</v>
      </c>
      <c r="J235" s="63">
        <v>40931.5</v>
      </c>
      <c r="K235" s="63">
        <v>728.99</v>
      </c>
      <c r="L235" s="64"/>
      <c r="Y235" s="59"/>
      <c r="Z235" s="65" t="s">
        <v>1431</v>
      </c>
      <c r="AA235" s="65" t="s">
        <v>1350</v>
      </c>
      <c r="AB235" s="70"/>
      <c r="AC235" s="70"/>
      <c r="AD235" s="74"/>
      <c r="AE235" s="78"/>
    </row>
    <row r="236" spans="1:31" ht="51.75" x14ac:dyDescent="0.25">
      <c r="A236" s="60" t="s">
        <v>510</v>
      </c>
      <c r="B236" s="126" t="s">
        <v>1433</v>
      </c>
      <c r="C236" s="127"/>
      <c r="D236" s="128"/>
      <c r="E236" s="129" t="s">
        <v>1352</v>
      </c>
      <c r="F236" s="129"/>
      <c r="G236" s="129"/>
      <c r="H236" s="61" t="s">
        <v>1353</v>
      </c>
      <c r="I236" s="66">
        <v>267.14400000000001</v>
      </c>
      <c r="J236" s="63">
        <v>245.92</v>
      </c>
      <c r="K236" s="63">
        <v>65696.05</v>
      </c>
      <c r="L236" s="64"/>
      <c r="Y236" s="59"/>
      <c r="Z236" s="65" t="s">
        <v>1433</v>
      </c>
      <c r="AA236" s="65" t="s">
        <v>1352</v>
      </c>
      <c r="AB236" s="70"/>
      <c r="AC236" s="70"/>
      <c r="AD236" s="74"/>
      <c r="AE236" s="78"/>
    </row>
    <row r="237" spans="1:31" x14ac:dyDescent="0.25">
      <c r="A237" s="60" t="s">
        <v>512</v>
      </c>
      <c r="B237" s="126" t="s">
        <v>1435</v>
      </c>
      <c r="C237" s="127"/>
      <c r="D237" s="128"/>
      <c r="E237" s="129" t="s">
        <v>372</v>
      </c>
      <c r="F237" s="129"/>
      <c r="G237" s="129"/>
      <c r="H237" s="61" t="s">
        <v>170</v>
      </c>
      <c r="I237" s="66">
        <v>4.8000000000000001E-2</v>
      </c>
      <c r="J237" s="63">
        <v>198202.58</v>
      </c>
      <c r="K237" s="63">
        <v>9513.7199999999993</v>
      </c>
      <c r="L237" s="64"/>
      <c r="Y237" s="59"/>
      <c r="Z237" s="65" t="s">
        <v>1435</v>
      </c>
      <c r="AA237" s="65" t="s">
        <v>372</v>
      </c>
      <c r="AB237" s="70"/>
      <c r="AC237" s="70"/>
      <c r="AD237" s="74"/>
      <c r="AE237" s="78"/>
    </row>
    <row r="238" spans="1:31" x14ac:dyDescent="0.25">
      <c r="A238" s="60" t="s">
        <v>513</v>
      </c>
      <c r="B238" s="126" t="s">
        <v>1437</v>
      </c>
      <c r="C238" s="127"/>
      <c r="D238" s="128"/>
      <c r="E238" s="129" t="s">
        <v>1356</v>
      </c>
      <c r="F238" s="129"/>
      <c r="G238" s="129"/>
      <c r="H238" s="61" t="s">
        <v>131</v>
      </c>
      <c r="I238" s="66">
        <v>4.8959999999999999</v>
      </c>
      <c r="J238" s="63">
        <v>6907.24</v>
      </c>
      <c r="K238" s="63">
        <v>33817.85</v>
      </c>
      <c r="L238" s="64"/>
      <c r="Y238" s="59"/>
      <c r="Z238" s="65" t="s">
        <v>1437</v>
      </c>
      <c r="AA238" s="65" t="s">
        <v>1356</v>
      </c>
      <c r="AB238" s="70"/>
      <c r="AC238" s="70"/>
      <c r="AD238" s="74"/>
      <c r="AE238" s="78"/>
    </row>
    <row r="239" spans="1:31" x14ac:dyDescent="0.25">
      <c r="A239" s="60" t="s">
        <v>514</v>
      </c>
      <c r="B239" s="126" t="s">
        <v>1439</v>
      </c>
      <c r="C239" s="127"/>
      <c r="D239" s="128"/>
      <c r="E239" s="129" t="s">
        <v>1358</v>
      </c>
      <c r="F239" s="129"/>
      <c r="G239" s="129"/>
      <c r="H239" s="61" t="s">
        <v>131</v>
      </c>
      <c r="I239" s="72">
        <v>4.8</v>
      </c>
      <c r="J239" s="63">
        <v>241.76</v>
      </c>
      <c r="K239" s="63">
        <v>1160.45</v>
      </c>
      <c r="L239" s="64"/>
      <c r="Y239" s="59"/>
      <c r="Z239" s="65" t="s">
        <v>1439</v>
      </c>
      <c r="AA239" s="65" t="s">
        <v>1358</v>
      </c>
      <c r="AB239" s="70"/>
      <c r="AC239" s="70"/>
      <c r="AD239" s="74"/>
      <c r="AE239" s="78"/>
    </row>
    <row r="240" spans="1:31" x14ac:dyDescent="0.25">
      <c r="A240" s="60" t="s">
        <v>515</v>
      </c>
      <c r="B240" s="126" t="s">
        <v>1441</v>
      </c>
      <c r="C240" s="127"/>
      <c r="D240" s="128"/>
      <c r="E240" s="129" t="s">
        <v>374</v>
      </c>
      <c r="F240" s="129"/>
      <c r="G240" s="129"/>
      <c r="H240" s="61" t="s">
        <v>270</v>
      </c>
      <c r="I240" s="71">
        <v>1.44E-2</v>
      </c>
      <c r="J240" s="63">
        <v>20311.900000000001</v>
      </c>
      <c r="K240" s="63">
        <v>292.49</v>
      </c>
      <c r="L240" s="64"/>
      <c r="Y240" s="59"/>
      <c r="Z240" s="65" t="s">
        <v>1441</v>
      </c>
      <c r="AA240" s="65" t="s">
        <v>374</v>
      </c>
      <c r="AB240" s="70"/>
      <c r="AC240" s="70"/>
      <c r="AD240" s="74"/>
      <c r="AE240" s="78"/>
    </row>
    <row r="241" spans="1:31" x14ac:dyDescent="0.25">
      <c r="A241" s="60" t="s">
        <v>516</v>
      </c>
      <c r="B241" s="126" t="s">
        <v>1443</v>
      </c>
      <c r="C241" s="127"/>
      <c r="D241" s="128"/>
      <c r="E241" s="129" t="s">
        <v>1362</v>
      </c>
      <c r="F241" s="129"/>
      <c r="G241" s="129"/>
      <c r="H241" s="61" t="s">
        <v>1353</v>
      </c>
      <c r="I241" s="66">
        <v>20.591999999999999</v>
      </c>
      <c r="J241" s="63">
        <v>252.16</v>
      </c>
      <c r="K241" s="63">
        <v>5192.4799999999996</v>
      </c>
      <c r="L241" s="64"/>
      <c r="Y241" s="59"/>
      <c r="Z241" s="65" t="s">
        <v>1443</v>
      </c>
      <c r="AA241" s="65" t="s">
        <v>1362</v>
      </c>
      <c r="AB241" s="70"/>
      <c r="AC241" s="70"/>
      <c r="AD241" s="74"/>
      <c r="AE241" s="78"/>
    </row>
    <row r="242" spans="1:31" x14ac:dyDescent="0.25">
      <c r="A242" s="60" t="s">
        <v>517</v>
      </c>
      <c r="B242" s="126" t="s">
        <v>1445</v>
      </c>
      <c r="C242" s="127"/>
      <c r="D242" s="128"/>
      <c r="E242" s="129" t="s">
        <v>406</v>
      </c>
      <c r="F242" s="129"/>
      <c r="G242" s="129"/>
      <c r="H242" s="61" t="s">
        <v>296</v>
      </c>
      <c r="I242" s="76">
        <v>16</v>
      </c>
      <c r="J242" s="63">
        <v>3752.81</v>
      </c>
      <c r="K242" s="63">
        <v>60044.959999999999</v>
      </c>
      <c r="L242" s="64"/>
      <c r="Y242" s="59"/>
      <c r="Z242" s="65" t="s">
        <v>1445</v>
      </c>
      <c r="AA242" s="65" t="s">
        <v>406</v>
      </c>
      <c r="AB242" s="70"/>
      <c r="AC242" s="70"/>
      <c r="AD242" s="74"/>
      <c r="AE242" s="78"/>
    </row>
    <row r="243" spans="1:31" ht="26.25" x14ac:dyDescent="0.25">
      <c r="A243" s="60" t="s">
        <v>518</v>
      </c>
      <c r="B243" s="126" t="s">
        <v>1447</v>
      </c>
      <c r="C243" s="127"/>
      <c r="D243" s="128"/>
      <c r="E243" s="129" t="s">
        <v>1448</v>
      </c>
      <c r="F243" s="129"/>
      <c r="G243" s="129"/>
      <c r="H243" s="61" t="s">
        <v>1449</v>
      </c>
      <c r="I243" s="76">
        <v>16</v>
      </c>
      <c r="J243" s="63">
        <v>18067.93</v>
      </c>
      <c r="K243" s="63">
        <v>289086.88</v>
      </c>
      <c r="L243" s="64"/>
      <c r="Y243" s="59"/>
      <c r="Z243" s="65" t="s">
        <v>1447</v>
      </c>
      <c r="AA243" s="65" t="s">
        <v>1448</v>
      </c>
      <c r="AB243" s="70"/>
      <c r="AC243" s="70"/>
      <c r="AD243" s="74"/>
      <c r="AE243" s="78"/>
    </row>
    <row r="244" spans="1:31" x14ac:dyDescent="0.25">
      <c r="A244" s="60" t="s">
        <v>520</v>
      </c>
      <c r="B244" s="126" t="s">
        <v>1451</v>
      </c>
      <c r="C244" s="127"/>
      <c r="D244" s="128"/>
      <c r="E244" s="129" t="s">
        <v>408</v>
      </c>
      <c r="F244" s="129"/>
      <c r="G244" s="129"/>
      <c r="H244" s="61" t="s">
        <v>296</v>
      </c>
      <c r="I244" s="76">
        <v>16</v>
      </c>
      <c r="J244" s="63">
        <v>1418.31</v>
      </c>
      <c r="K244" s="63">
        <v>22692.959999999999</v>
      </c>
      <c r="L244" s="64"/>
      <c r="Y244" s="59"/>
      <c r="Z244" s="65" t="s">
        <v>1451</v>
      </c>
      <c r="AA244" s="65" t="s">
        <v>408</v>
      </c>
      <c r="AB244" s="70"/>
      <c r="AC244" s="70"/>
      <c r="AD244" s="74"/>
      <c r="AE244" s="78"/>
    </row>
    <row r="245" spans="1:31" ht="39" x14ac:dyDescent="0.25">
      <c r="A245" s="60" t="s">
        <v>521</v>
      </c>
      <c r="B245" s="126" t="s">
        <v>1453</v>
      </c>
      <c r="C245" s="127"/>
      <c r="D245" s="128"/>
      <c r="E245" s="129" t="s">
        <v>1454</v>
      </c>
      <c r="F245" s="129"/>
      <c r="G245" s="129"/>
      <c r="H245" s="61" t="s">
        <v>296</v>
      </c>
      <c r="I245" s="76">
        <v>16</v>
      </c>
      <c r="J245" s="63">
        <v>6044.53</v>
      </c>
      <c r="K245" s="63">
        <v>96712.48</v>
      </c>
      <c r="L245" s="64"/>
      <c r="Y245" s="59"/>
      <c r="Z245" s="65" t="s">
        <v>1453</v>
      </c>
      <c r="AA245" s="65" t="s">
        <v>1454</v>
      </c>
      <c r="AB245" s="70"/>
      <c r="AC245" s="70"/>
      <c r="AD245" s="74"/>
      <c r="AE245" s="78"/>
    </row>
    <row r="246" spans="1:31" ht="26.25" x14ac:dyDescent="0.25">
      <c r="A246" s="60" t="s">
        <v>522</v>
      </c>
      <c r="B246" s="126" t="s">
        <v>1456</v>
      </c>
      <c r="C246" s="127"/>
      <c r="D246" s="128"/>
      <c r="E246" s="129" t="s">
        <v>331</v>
      </c>
      <c r="F246" s="129"/>
      <c r="G246" s="129"/>
      <c r="H246" s="61" t="s">
        <v>332</v>
      </c>
      <c r="I246" s="72">
        <v>3.2</v>
      </c>
      <c r="J246" s="63">
        <v>6058.21</v>
      </c>
      <c r="K246" s="63">
        <v>19386.27</v>
      </c>
      <c r="L246" s="64"/>
      <c r="Y246" s="59"/>
      <c r="Z246" s="65" t="s">
        <v>1456</v>
      </c>
      <c r="AA246" s="65" t="s">
        <v>331</v>
      </c>
      <c r="AB246" s="70"/>
      <c r="AC246" s="70"/>
      <c r="AD246" s="74"/>
      <c r="AE246" s="78"/>
    </row>
    <row r="247" spans="1:31" x14ac:dyDescent="0.25">
      <c r="A247" s="60" t="s">
        <v>523</v>
      </c>
      <c r="B247" s="126" t="s">
        <v>1458</v>
      </c>
      <c r="C247" s="127"/>
      <c r="D247" s="128"/>
      <c r="E247" s="129" t="s">
        <v>1459</v>
      </c>
      <c r="F247" s="129"/>
      <c r="G247" s="129"/>
      <c r="H247" s="61" t="s">
        <v>296</v>
      </c>
      <c r="I247" s="76">
        <v>16</v>
      </c>
      <c r="J247" s="63">
        <v>207.6</v>
      </c>
      <c r="K247" s="63">
        <v>3321.6</v>
      </c>
      <c r="L247" s="64"/>
      <c r="Y247" s="59"/>
      <c r="Z247" s="65" t="s">
        <v>1458</v>
      </c>
      <c r="AA247" s="65" t="s">
        <v>1459</v>
      </c>
      <c r="AB247" s="70"/>
      <c r="AC247" s="70"/>
      <c r="AD247" s="74"/>
      <c r="AE247" s="78"/>
    </row>
    <row r="248" spans="1:31" ht="26.25" x14ac:dyDescent="0.25">
      <c r="A248" s="60" t="s">
        <v>524</v>
      </c>
      <c r="B248" s="126" t="s">
        <v>1461</v>
      </c>
      <c r="C248" s="127"/>
      <c r="D248" s="128"/>
      <c r="E248" s="129" t="s">
        <v>1462</v>
      </c>
      <c r="F248" s="129"/>
      <c r="G248" s="129"/>
      <c r="H248" s="61" t="s">
        <v>296</v>
      </c>
      <c r="I248" s="76">
        <v>16</v>
      </c>
      <c r="J248" s="63">
        <v>304.77</v>
      </c>
      <c r="K248" s="63">
        <v>4876.32</v>
      </c>
      <c r="L248" s="64"/>
      <c r="Y248" s="59"/>
      <c r="Z248" s="65" t="s">
        <v>1461</v>
      </c>
      <c r="AA248" s="65" t="s">
        <v>1462</v>
      </c>
      <c r="AB248" s="70"/>
      <c r="AC248" s="70"/>
      <c r="AD248" s="74"/>
      <c r="AE248" s="78"/>
    </row>
    <row r="249" spans="1:31" ht="26.25" x14ac:dyDescent="0.25">
      <c r="A249" s="60" t="s">
        <v>526</v>
      </c>
      <c r="B249" s="126" t="s">
        <v>1464</v>
      </c>
      <c r="C249" s="127"/>
      <c r="D249" s="128"/>
      <c r="E249" s="129" t="s">
        <v>1465</v>
      </c>
      <c r="F249" s="129"/>
      <c r="G249" s="129"/>
      <c r="H249" s="61" t="s">
        <v>296</v>
      </c>
      <c r="I249" s="76">
        <v>16</v>
      </c>
      <c r="J249" s="63">
        <v>4588.2700000000004</v>
      </c>
      <c r="K249" s="63">
        <v>73412.320000000007</v>
      </c>
      <c r="L249" s="64"/>
      <c r="Y249" s="59"/>
      <c r="Z249" s="65" t="s">
        <v>1464</v>
      </c>
      <c r="AA249" s="65" t="s">
        <v>1465</v>
      </c>
      <c r="AB249" s="70"/>
      <c r="AC249" s="70"/>
      <c r="AD249" s="74"/>
      <c r="AE249" s="78"/>
    </row>
    <row r="250" spans="1:31" x14ac:dyDescent="0.25">
      <c r="A250" s="130" t="s">
        <v>410</v>
      </c>
      <c r="B250" s="130"/>
      <c r="C250" s="130"/>
      <c r="D250" s="130"/>
      <c r="E250" s="130"/>
      <c r="F250" s="130"/>
      <c r="G250" s="130"/>
      <c r="H250" s="130"/>
      <c r="I250" s="130"/>
      <c r="J250" s="130"/>
      <c r="K250" s="130"/>
      <c r="L250" s="130"/>
      <c r="Y250" s="59"/>
      <c r="Z250" s="65"/>
      <c r="AA250" s="65"/>
      <c r="AB250" s="70"/>
      <c r="AC250" s="70"/>
      <c r="AD250" s="74" t="s">
        <v>410</v>
      </c>
      <c r="AE250" s="78"/>
    </row>
    <row r="251" spans="1:31" x14ac:dyDescent="0.25">
      <c r="A251" s="60" t="s">
        <v>527</v>
      </c>
      <c r="B251" s="126" t="s">
        <v>1467</v>
      </c>
      <c r="C251" s="127"/>
      <c r="D251" s="128"/>
      <c r="E251" s="129" t="s">
        <v>344</v>
      </c>
      <c r="F251" s="129"/>
      <c r="G251" s="129"/>
      <c r="H251" s="61" t="s">
        <v>345</v>
      </c>
      <c r="I251" s="71">
        <v>3.4607000000000001</v>
      </c>
      <c r="J251" s="63">
        <v>207855.74</v>
      </c>
      <c r="K251" s="63">
        <v>719326.36</v>
      </c>
      <c r="L251" s="64"/>
      <c r="Y251" s="59"/>
      <c r="Z251" s="65" t="s">
        <v>1467</v>
      </c>
      <c r="AA251" s="65" t="s">
        <v>344</v>
      </c>
      <c r="AB251" s="70"/>
      <c r="AC251" s="70"/>
      <c r="AD251" s="74"/>
      <c r="AE251" s="78"/>
    </row>
    <row r="252" spans="1:31" ht="26.25" x14ac:dyDescent="0.25">
      <c r="A252" s="60" t="s">
        <v>528</v>
      </c>
      <c r="B252" s="126" t="s">
        <v>1469</v>
      </c>
      <c r="C252" s="127"/>
      <c r="D252" s="128"/>
      <c r="E252" s="129" t="s">
        <v>1298</v>
      </c>
      <c r="F252" s="129"/>
      <c r="G252" s="129"/>
      <c r="H252" s="61" t="s">
        <v>131</v>
      </c>
      <c r="I252" s="62">
        <v>6.84</v>
      </c>
      <c r="J252" s="63">
        <v>17577.68</v>
      </c>
      <c r="K252" s="63">
        <v>120231.33</v>
      </c>
      <c r="L252" s="64"/>
      <c r="Y252" s="59"/>
      <c r="Z252" s="65" t="s">
        <v>1469</v>
      </c>
      <c r="AA252" s="65" t="s">
        <v>1298</v>
      </c>
      <c r="AB252" s="70"/>
      <c r="AC252" s="70"/>
      <c r="AD252" s="74"/>
      <c r="AE252" s="78"/>
    </row>
    <row r="253" spans="1:31" x14ac:dyDescent="0.25">
      <c r="A253" s="60" t="s">
        <v>529</v>
      </c>
      <c r="B253" s="126" t="s">
        <v>1471</v>
      </c>
      <c r="C253" s="127"/>
      <c r="D253" s="128"/>
      <c r="E253" s="129" t="s">
        <v>1472</v>
      </c>
      <c r="F253" s="129"/>
      <c r="G253" s="129"/>
      <c r="H253" s="61" t="s">
        <v>299</v>
      </c>
      <c r="I253" s="62">
        <v>0.87</v>
      </c>
      <c r="J253" s="63">
        <v>6392.51</v>
      </c>
      <c r="K253" s="63">
        <v>5561.48</v>
      </c>
      <c r="L253" s="64"/>
      <c r="Y253" s="59"/>
      <c r="Z253" s="65" t="s">
        <v>1471</v>
      </c>
      <c r="AA253" s="65" t="s">
        <v>1472</v>
      </c>
      <c r="AB253" s="70"/>
      <c r="AC253" s="70"/>
      <c r="AD253" s="74"/>
      <c r="AE253" s="78"/>
    </row>
    <row r="254" spans="1:31" ht="39" x14ac:dyDescent="0.25">
      <c r="A254" s="60" t="s">
        <v>530</v>
      </c>
      <c r="B254" s="126" t="s">
        <v>1474</v>
      </c>
      <c r="C254" s="127"/>
      <c r="D254" s="128"/>
      <c r="E254" s="129" t="s">
        <v>1475</v>
      </c>
      <c r="F254" s="129"/>
      <c r="G254" s="129"/>
      <c r="H254" s="61" t="s">
        <v>299</v>
      </c>
      <c r="I254" s="62">
        <v>5.31</v>
      </c>
      <c r="J254" s="63">
        <v>7529.93</v>
      </c>
      <c r="K254" s="63">
        <v>39983.93</v>
      </c>
      <c r="L254" s="64"/>
      <c r="Y254" s="59"/>
      <c r="Z254" s="65" t="s">
        <v>1474</v>
      </c>
      <c r="AA254" s="65" t="s">
        <v>1475</v>
      </c>
      <c r="AB254" s="70"/>
      <c r="AC254" s="70"/>
      <c r="AD254" s="74"/>
      <c r="AE254" s="78"/>
    </row>
    <row r="255" spans="1:31" ht="39" x14ac:dyDescent="0.25">
      <c r="A255" s="60" t="s">
        <v>531</v>
      </c>
      <c r="B255" s="126" t="s">
        <v>1477</v>
      </c>
      <c r="C255" s="127"/>
      <c r="D255" s="128"/>
      <c r="E255" s="129" t="s">
        <v>1478</v>
      </c>
      <c r="F255" s="129"/>
      <c r="G255" s="129"/>
      <c r="H255" s="61" t="s">
        <v>299</v>
      </c>
      <c r="I255" s="62">
        <v>40.94</v>
      </c>
      <c r="J255" s="63">
        <v>6355.97</v>
      </c>
      <c r="K255" s="63">
        <v>260213.41</v>
      </c>
      <c r="L255" s="64"/>
      <c r="Y255" s="59"/>
      <c r="Z255" s="65" t="s">
        <v>1477</v>
      </c>
      <c r="AA255" s="65" t="s">
        <v>1478</v>
      </c>
      <c r="AB255" s="70"/>
      <c r="AC255" s="70"/>
      <c r="AD255" s="74"/>
      <c r="AE255" s="78"/>
    </row>
    <row r="256" spans="1:31" ht="39" x14ac:dyDescent="0.25">
      <c r="A256" s="60" t="s">
        <v>532</v>
      </c>
      <c r="B256" s="126" t="s">
        <v>1480</v>
      </c>
      <c r="C256" s="127"/>
      <c r="D256" s="128"/>
      <c r="E256" s="129" t="s">
        <v>1481</v>
      </c>
      <c r="F256" s="129"/>
      <c r="G256" s="129"/>
      <c r="H256" s="61" t="s">
        <v>131</v>
      </c>
      <c r="I256" s="62">
        <v>4.95</v>
      </c>
      <c r="J256" s="63">
        <v>15707.55</v>
      </c>
      <c r="K256" s="63">
        <v>77752.37</v>
      </c>
      <c r="L256" s="64"/>
      <c r="Y256" s="59"/>
      <c r="Z256" s="65" t="s">
        <v>1480</v>
      </c>
      <c r="AA256" s="65" t="s">
        <v>1481</v>
      </c>
      <c r="AB256" s="70"/>
      <c r="AC256" s="70"/>
      <c r="AD256" s="74"/>
      <c r="AE256" s="78"/>
    </row>
    <row r="257" spans="1:31" ht="39" x14ac:dyDescent="0.25">
      <c r="A257" s="60" t="s">
        <v>534</v>
      </c>
      <c r="B257" s="126" t="s">
        <v>1483</v>
      </c>
      <c r="C257" s="127"/>
      <c r="D257" s="128"/>
      <c r="E257" s="129" t="s">
        <v>1310</v>
      </c>
      <c r="F257" s="129"/>
      <c r="G257" s="129"/>
      <c r="H257" s="61" t="s">
        <v>299</v>
      </c>
      <c r="I257" s="62">
        <v>5.22</v>
      </c>
      <c r="J257" s="63">
        <v>3420.31</v>
      </c>
      <c r="K257" s="63">
        <v>17854.02</v>
      </c>
      <c r="L257" s="64"/>
      <c r="Y257" s="59"/>
      <c r="Z257" s="65" t="s">
        <v>1483</v>
      </c>
      <c r="AA257" s="65" t="s">
        <v>1310</v>
      </c>
      <c r="AB257" s="70"/>
      <c r="AC257" s="70"/>
      <c r="AD257" s="74"/>
      <c r="AE257" s="78"/>
    </row>
    <row r="258" spans="1:31" x14ac:dyDescent="0.25">
      <c r="A258" s="60" t="s">
        <v>535</v>
      </c>
      <c r="B258" s="126" t="s">
        <v>1485</v>
      </c>
      <c r="C258" s="127"/>
      <c r="D258" s="128"/>
      <c r="E258" s="129" t="s">
        <v>1312</v>
      </c>
      <c r="F258" s="129"/>
      <c r="G258" s="129"/>
      <c r="H258" s="61" t="s">
        <v>131</v>
      </c>
      <c r="I258" s="62">
        <v>0.76</v>
      </c>
      <c r="J258" s="63">
        <v>29391.98</v>
      </c>
      <c r="K258" s="63">
        <v>22337.9</v>
      </c>
      <c r="L258" s="64"/>
      <c r="Y258" s="59"/>
      <c r="Z258" s="65" t="s">
        <v>1485</v>
      </c>
      <c r="AA258" s="65" t="s">
        <v>1312</v>
      </c>
      <c r="AB258" s="70"/>
      <c r="AC258" s="70"/>
      <c r="AD258" s="74"/>
      <c r="AE258" s="78"/>
    </row>
    <row r="259" spans="1:31" x14ac:dyDescent="0.25">
      <c r="A259" s="60" t="s">
        <v>536</v>
      </c>
      <c r="B259" s="126" t="s">
        <v>1487</v>
      </c>
      <c r="C259" s="127"/>
      <c r="D259" s="128"/>
      <c r="E259" s="129" t="s">
        <v>1321</v>
      </c>
      <c r="F259" s="129"/>
      <c r="G259" s="129"/>
      <c r="H259" s="61" t="s">
        <v>296</v>
      </c>
      <c r="I259" s="76">
        <v>18</v>
      </c>
      <c r="J259" s="63">
        <v>5644.43</v>
      </c>
      <c r="K259" s="63">
        <v>101599.74</v>
      </c>
      <c r="L259" s="64"/>
      <c r="Y259" s="59"/>
      <c r="Z259" s="65" t="s">
        <v>1487</v>
      </c>
      <c r="AA259" s="65" t="s">
        <v>1321</v>
      </c>
      <c r="AB259" s="70"/>
      <c r="AC259" s="70"/>
      <c r="AD259" s="74"/>
      <c r="AE259" s="78"/>
    </row>
    <row r="260" spans="1:31" ht="26.25" x14ac:dyDescent="0.25">
      <c r="A260" s="60" t="s">
        <v>537</v>
      </c>
      <c r="B260" s="126" t="s">
        <v>1489</v>
      </c>
      <c r="C260" s="127"/>
      <c r="D260" s="128"/>
      <c r="E260" s="129" t="s">
        <v>1490</v>
      </c>
      <c r="F260" s="129"/>
      <c r="G260" s="129"/>
      <c r="H260" s="61" t="s">
        <v>118</v>
      </c>
      <c r="I260" s="71">
        <v>0.5464</v>
      </c>
      <c r="J260" s="63">
        <v>164254.9</v>
      </c>
      <c r="K260" s="63">
        <v>89748.88</v>
      </c>
      <c r="L260" s="64"/>
      <c r="Y260" s="59"/>
      <c r="Z260" s="65" t="s">
        <v>1489</v>
      </c>
      <c r="AA260" s="65" t="s">
        <v>1490</v>
      </c>
      <c r="AB260" s="70"/>
      <c r="AC260" s="70"/>
      <c r="AD260" s="74"/>
      <c r="AE260" s="78"/>
    </row>
    <row r="261" spans="1:31" x14ac:dyDescent="0.25">
      <c r="A261" s="60" t="s">
        <v>538</v>
      </c>
      <c r="B261" s="126" t="s">
        <v>1492</v>
      </c>
      <c r="C261" s="127"/>
      <c r="D261" s="128"/>
      <c r="E261" s="129" t="s">
        <v>348</v>
      </c>
      <c r="F261" s="129"/>
      <c r="G261" s="129"/>
      <c r="H261" s="61" t="s">
        <v>118</v>
      </c>
      <c r="I261" s="73">
        <v>0.77076</v>
      </c>
      <c r="J261" s="63">
        <v>350641.5</v>
      </c>
      <c r="K261" s="63">
        <v>270260.44</v>
      </c>
      <c r="L261" s="64"/>
      <c r="Y261" s="59"/>
      <c r="Z261" s="65" t="s">
        <v>1492</v>
      </c>
      <c r="AA261" s="65" t="s">
        <v>348</v>
      </c>
      <c r="AB261" s="70"/>
      <c r="AC261" s="70"/>
      <c r="AD261" s="74"/>
      <c r="AE261" s="78"/>
    </row>
    <row r="262" spans="1:31" x14ac:dyDescent="0.25">
      <c r="A262" s="60" t="s">
        <v>540</v>
      </c>
      <c r="B262" s="126" t="s">
        <v>1494</v>
      </c>
      <c r="C262" s="127"/>
      <c r="D262" s="128"/>
      <c r="E262" s="129" t="s">
        <v>351</v>
      </c>
      <c r="F262" s="129"/>
      <c r="G262" s="129"/>
      <c r="H262" s="61" t="s">
        <v>270</v>
      </c>
      <c r="I262" s="71">
        <v>0.23449999999999999</v>
      </c>
      <c r="J262" s="63">
        <v>8386.31</v>
      </c>
      <c r="K262" s="63">
        <v>1966.59</v>
      </c>
      <c r="L262" s="64"/>
      <c r="Y262" s="59"/>
      <c r="Z262" s="65" t="s">
        <v>1494</v>
      </c>
      <c r="AA262" s="65" t="s">
        <v>351</v>
      </c>
      <c r="AB262" s="70"/>
      <c r="AC262" s="70"/>
      <c r="AD262" s="74"/>
      <c r="AE262" s="78"/>
    </row>
    <row r="263" spans="1:31" x14ac:dyDescent="0.25">
      <c r="A263" s="60" t="s">
        <v>541</v>
      </c>
      <c r="B263" s="126" t="s">
        <v>1496</v>
      </c>
      <c r="C263" s="127"/>
      <c r="D263" s="128"/>
      <c r="E263" s="129" t="s">
        <v>354</v>
      </c>
      <c r="F263" s="129"/>
      <c r="G263" s="129"/>
      <c r="H263" s="61" t="s">
        <v>270</v>
      </c>
      <c r="I263" s="71">
        <v>0.23449999999999999</v>
      </c>
      <c r="J263" s="63">
        <v>7786.47</v>
      </c>
      <c r="K263" s="63">
        <v>1825.93</v>
      </c>
      <c r="L263" s="64"/>
      <c r="Y263" s="59"/>
      <c r="Z263" s="65" t="s">
        <v>1496</v>
      </c>
      <c r="AA263" s="65" t="s">
        <v>354</v>
      </c>
      <c r="AB263" s="70"/>
      <c r="AC263" s="70"/>
      <c r="AD263" s="74"/>
      <c r="AE263" s="78"/>
    </row>
    <row r="264" spans="1:31" ht="26.25" x14ac:dyDescent="0.25">
      <c r="A264" s="60" t="s">
        <v>542</v>
      </c>
      <c r="B264" s="126" t="s">
        <v>1498</v>
      </c>
      <c r="C264" s="127"/>
      <c r="D264" s="128"/>
      <c r="E264" s="129" t="s">
        <v>357</v>
      </c>
      <c r="F264" s="129"/>
      <c r="G264" s="129"/>
      <c r="H264" s="61" t="s">
        <v>358</v>
      </c>
      <c r="I264" s="62">
        <v>0.22</v>
      </c>
      <c r="J264" s="63">
        <v>128945.62</v>
      </c>
      <c r="K264" s="63">
        <v>28368.04</v>
      </c>
      <c r="L264" s="64"/>
      <c r="Y264" s="59"/>
      <c r="Z264" s="65" t="s">
        <v>1498</v>
      </c>
      <c r="AA264" s="65" t="s">
        <v>357</v>
      </c>
      <c r="AB264" s="70"/>
      <c r="AC264" s="70"/>
      <c r="AD264" s="74"/>
      <c r="AE264" s="78"/>
    </row>
    <row r="265" spans="1:31" x14ac:dyDescent="0.25">
      <c r="A265" s="60" t="s">
        <v>543</v>
      </c>
      <c r="B265" s="126" t="s">
        <v>1500</v>
      </c>
      <c r="C265" s="127"/>
      <c r="D265" s="128"/>
      <c r="E265" s="129" t="s">
        <v>421</v>
      </c>
      <c r="F265" s="129"/>
      <c r="G265" s="129"/>
      <c r="H265" s="61" t="s">
        <v>118</v>
      </c>
      <c r="I265" s="71">
        <v>5.9400000000000001E-2</v>
      </c>
      <c r="J265" s="63">
        <v>246212.01</v>
      </c>
      <c r="K265" s="63">
        <v>14624.99</v>
      </c>
      <c r="L265" s="64"/>
      <c r="Y265" s="59"/>
      <c r="Z265" s="65" t="s">
        <v>1500</v>
      </c>
      <c r="AA265" s="65" t="s">
        <v>421</v>
      </c>
      <c r="AB265" s="70"/>
      <c r="AC265" s="70"/>
      <c r="AD265" s="74"/>
      <c r="AE265" s="78"/>
    </row>
    <row r="266" spans="1:31" ht="26.25" x14ac:dyDescent="0.25">
      <c r="A266" s="60" t="s">
        <v>544</v>
      </c>
      <c r="B266" s="126" t="s">
        <v>1502</v>
      </c>
      <c r="C266" s="127"/>
      <c r="D266" s="128"/>
      <c r="E266" s="129" t="s">
        <v>1503</v>
      </c>
      <c r="F266" s="129"/>
      <c r="G266" s="129"/>
      <c r="H266" s="61" t="s">
        <v>299</v>
      </c>
      <c r="I266" s="72">
        <v>6.6</v>
      </c>
      <c r="J266" s="63">
        <v>1914.11</v>
      </c>
      <c r="K266" s="63">
        <v>12633.13</v>
      </c>
      <c r="L266" s="64"/>
      <c r="Y266" s="59"/>
      <c r="Z266" s="65" t="s">
        <v>1502</v>
      </c>
      <c r="AA266" s="65" t="s">
        <v>1503</v>
      </c>
      <c r="AB266" s="70"/>
      <c r="AC266" s="70"/>
      <c r="AD266" s="74"/>
      <c r="AE266" s="78"/>
    </row>
    <row r="267" spans="1:31" ht="26.25" x14ac:dyDescent="0.25">
      <c r="A267" s="60" t="s">
        <v>546</v>
      </c>
      <c r="B267" s="126" t="s">
        <v>1505</v>
      </c>
      <c r="C267" s="127"/>
      <c r="D267" s="128"/>
      <c r="E267" s="129" t="s">
        <v>423</v>
      </c>
      <c r="F267" s="129"/>
      <c r="G267" s="129"/>
      <c r="H267" s="61" t="s">
        <v>310</v>
      </c>
      <c r="I267" s="71">
        <v>6.6E-3</v>
      </c>
      <c r="J267" s="63">
        <v>374675.56</v>
      </c>
      <c r="K267" s="63">
        <v>2472.86</v>
      </c>
      <c r="L267" s="64"/>
      <c r="Y267" s="59"/>
      <c r="Z267" s="65" t="s">
        <v>1505</v>
      </c>
      <c r="AA267" s="65" t="s">
        <v>423</v>
      </c>
      <c r="AB267" s="70"/>
      <c r="AC267" s="70"/>
      <c r="AD267" s="74"/>
      <c r="AE267" s="78"/>
    </row>
    <row r="268" spans="1:31" ht="26.25" x14ac:dyDescent="0.25">
      <c r="A268" s="60" t="s">
        <v>547</v>
      </c>
      <c r="B268" s="126" t="s">
        <v>1507</v>
      </c>
      <c r="C268" s="127"/>
      <c r="D268" s="128"/>
      <c r="E268" s="129" t="s">
        <v>1339</v>
      </c>
      <c r="F268" s="129"/>
      <c r="G268" s="129"/>
      <c r="H268" s="61" t="s">
        <v>1340</v>
      </c>
      <c r="I268" s="66">
        <v>2.7719999999999998</v>
      </c>
      <c r="J268" s="63">
        <v>222.65</v>
      </c>
      <c r="K268" s="63">
        <v>617.19000000000005</v>
      </c>
      <c r="L268" s="64"/>
      <c r="Y268" s="59"/>
      <c r="Z268" s="65" t="s">
        <v>1507</v>
      </c>
      <c r="AA268" s="65" t="s">
        <v>1339</v>
      </c>
      <c r="AB268" s="70"/>
      <c r="AC268" s="70"/>
      <c r="AD268" s="74"/>
      <c r="AE268" s="78"/>
    </row>
    <row r="269" spans="1:31" x14ac:dyDescent="0.25">
      <c r="A269" s="60" t="s">
        <v>548</v>
      </c>
      <c r="B269" s="126" t="s">
        <v>1509</v>
      </c>
      <c r="C269" s="127"/>
      <c r="D269" s="128"/>
      <c r="E269" s="129" t="s">
        <v>367</v>
      </c>
      <c r="F269" s="129"/>
      <c r="G269" s="129"/>
      <c r="H269" s="61" t="s">
        <v>368</v>
      </c>
      <c r="I269" s="76">
        <v>22</v>
      </c>
      <c r="J269" s="63">
        <v>3421.71</v>
      </c>
      <c r="K269" s="63">
        <v>75277.62</v>
      </c>
      <c r="L269" s="64"/>
      <c r="Y269" s="59"/>
      <c r="Z269" s="65" t="s">
        <v>1509</v>
      </c>
      <c r="AA269" s="65" t="s">
        <v>367</v>
      </c>
      <c r="AB269" s="70"/>
      <c r="AC269" s="70"/>
      <c r="AD269" s="74"/>
      <c r="AE269" s="78"/>
    </row>
    <row r="270" spans="1:31" ht="26.25" x14ac:dyDescent="0.25">
      <c r="A270" s="60" t="s">
        <v>549</v>
      </c>
      <c r="B270" s="126" t="s">
        <v>1511</v>
      </c>
      <c r="C270" s="127"/>
      <c r="D270" s="128"/>
      <c r="E270" s="129" t="s">
        <v>370</v>
      </c>
      <c r="F270" s="129"/>
      <c r="G270" s="129"/>
      <c r="H270" s="61" t="s">
        <v>270</v>
      </c>
      <c r="I270" s="71">
        <v>2.8552</v>
      </c>
      <c r="J270" s="63">
        <v>32427.23</v>
      </c>
      <c r="K270" s="63">
        <v>92586.23</v>
      </c>
      <c r="L270" s="64"/>
      <c r="Y270" s="59"/>
      <c r="Z270" s="65" t="s">
        <v>1511</v>
      </c>
      <c r="AA270" s="65" t="s">
        <v>370</v>
      </c>
      <c r="AB270" s="70"/>
      <c r="AC270" s="70"/>
      <c r="AD270" s="74"/>
      <c r="AE270" s="78"/>
    </row>
    <row r="271" spans="1:31" x14ac:dyDescent="0.25">
      <c r="A271" s="60" t="s">
        <v>550</v>
      </c>
      <c r="B271" s="126" t="s">
        <v>1513</v>
      </c>
      <c r="C271" s="127"/>
      <c r="D271" s="128"/>
      <c r="E271" s="129" t="s">
        <v>1350</v>
      </c>
      <c r="F271" s="129"/>
      <c r="G271" s="129"/>
      <c r="H271" s="61" t="s">
        <v>118</v>
      </c>
      <c r="I271" s="75">
        <v>4.5683000000000001E-2</v>
      </c>
      <c r="J271" s="63">
        <v>40932.11</v>
      </c>
      <c r="K271" s="63">
        <v>1869.9</v>
      </c>
      <c r="L271" s="64"/>
      <c r="Y271" s="59"/>
      <c r="Z271" s="65" t="s">
        <v>1513</v>
      </c>
      <c r="AA271" s="65" t="s">
        <v>1350</v>
      </c>
      <c r="AB271" s="70"/>
      <c r="AC271" s="70"/>
      <c r="AD271" s="74"/>
      <c r="AE271" s="78"/>
    </row>
    <row r="272" spans="1:31" ht="51.75" x14ac:dyDescent="0.25">
      <c r="A272" s="60" t="s">
        <v>552</v>
      </c>
      <c r="B272" s="126" t="s">
        <v>1515</v>
      </c>
      <c r="C272" s="127"/>
      <c r="D272" s="128"/>
      <c r="E272" s="129" t="s">
        <v>1352</v>
      </c>
      <c r="F272" s="129"/>
      <c r="G272" s="129"/>
      <c r="H272" s="61" t="s">
        <v>1353</v>
      </c>
      <c r="I272" s="66">
        <v>685.24800000000005</v>
      </c>
      <c r="J272" s="63">
        <v>245.92</v>
      </c>
      <c r="K272" s="63">
        <v>168516.19</v>
      </c>
      <c r="L272" s="64"/>
      <c r="Y272" s="59"/>
      <c r="Z272" s="65" t="s">
        <v>1515</v>
      </c>
      <c r="AA272" s="65" t="s">
        <v>1352</v>
      </c>
      <c r="AB272" s="70"/>
      <c r="AC272" s="70"/>
      <c r="AD272" s="74"/>
      <c r="AE272" s="78"/>
    </row>
    <row r="273" spans="1:31" x14ac:dyDescent="0.25">
      <c r="A273" s="60" t="s">
        <v>553</v>
      </c>
      <c r="B273" s="126" t="s">
        <v>1517</v>
      </c>
      <c r="C273" s="127"/>
      <c r="D273" s="128"/>
      <c r="E273" s="129" t="s">
        <v>372</v>
      </c>
      <c r="F273" s="129"/>
      <c r="G273" s="129"/>
      <c r="H273" s="61" t="s">
        <v>170</v>
      </c>
      <c r="I273" s="66">
        <v>7.1999999999999995E-2</v>
      </c>
      <c r="J273" s="63">
        <v>198203.03</v>
      </c>
      <c r="K273" s="63">
        <v>14270.62</v>
      </c>
      <c r="L273" s="64"/>
      <c r="Y273" s="59"/>
      <c r="Z273" s="65" t="s">
        <v>1517</v>
      </c>
      <c r="AA273" s="65" t="s">
        <v>372</v>
      </c>
      <c r="AB273" s="70"/>
      <c r="AC273" s="70"/>
      <c r="AD273" s="74"/>
      <c r="AE273" s="78"/>
    </row>
    <row r="274" spans="1:31" x14ac:dyDescent="0.25">
      <c r="A274" s="60" t="s">
        <v>554</v>
      </c>
      <c r="B274" s="126" t="s">
        <v>1519</v>
      </c>
      <c r="C274" s="127"/>
      <c r="D274" s="128"/>
      <c r="E274" s="129" t="s">
        <v>1356</v>
      </c>
      <c r="F274" s="129"/>
      <c r="G274" s="129"/>
      <c r="H274" s="61" t="s">
        <v>131</v>
      </c>
      <c r="I274" s="66">
        <v>7.3440000000000003</v>
      </c>
      <c r="J274" s="63">
        <v>6907.24</v>
      </c>
      <c r="K274" s="63">
        <v>50726.77</v>
      </c>
      <c r="L274" s="64"/>
      <c r="Y274" s="59"/>
      <c r="Z274" s="65" t="s">
        <v>1519</v>
      </c>
      <c r="AA274" s="65" t="s">
        <v>1356</v>
      </c>
      <c r="AB274" s="70"/>
      <c r="AC274" s="70"/>
      <c r="AD274" s="74"/>
      <c r="AE274" s="78"/>
    </row>
    <row r="275" spans="1:31" x14ac:dyDescent="0.25">
      <c r="A275" s="60" t="s">
        <v>555</v>
      </c>
      <c r="B275" s="126" t="s">
        <v>1521</v>
      </c>
      <c r="C275" s="127"/>
      <c r="D275" s="128"/>
      <c r="E275" s="129" t="s">
        <v>1358</v>
      </c>
      <c r="F275" s="129"/>
      <c r="G275" s="129"/>
      <c r="H275" s="61" t="s">
        <v>131</v>
      </c>
      <c r="I275" s="72">
        <v>7.2</v>
      </c>
      <c r="J275" s="63">
        <v>241.75</v>
      </c>
      <c r="K275" s="63">
        <v>1740.6</v>
      </c>
      <c r="L275" s="64"/>
      <c r="Y275" s="59"/>
      <c r="Z275" s="65" t="s">
        <v>1521</v>
      </c>
      <c r="AA275" s="65" t="s">
        <v>1358</v>
      </c>
      <c r="AB275" s="70"/>
      <c r="AC275" s="70"/>
      <c r="AD275" s="74"/>
      <c r="AE275" s="78"/>
    </row>
    <row r="276" spans="1:31" x14ac:dyDescent="0.25">
      <c r="A276" s="130" t="s">
        <v>428</v>
      </c>
      <c r="B276" s="130"/>
      <c r="C276" s="130"/>
      <c r="D276" s="130"/>
      <c r="E276" s="130"/>
      <c r="F276" s="130"/>
      <c r="G276" s="130"/>
      <c r="H276" s="130"/>
      <c r="I276" s="130"/>
      <c r="J276" s="130"/>
      <c r="K276" s="130"/>
      <c r="L276" s="130"/>
      <c r="Y276" s="59"/>
      <c r="Z276" s="65"/>
      <c r="AA276" s="65"/>
      <c r="AB276" s="70"/>
      <c r="AC276" s="70"/>
      <c r="AD276" s="74" t="s">
        <v>428</v>
      </c>
      <c r="AE276" s="78"/>
    </row>
    <row r="277" spans="1:31" x14ac:dyDescent="0.25">
      <c r="A277" s="60" t="s">
        <v>556</v>
      </c>
      <c r="B277" s="126" t="s">
        <v>1523</v>
      </c>
      <c r="C277" s="127"/>
      <c r="D277" s="128"/>
      <c r="E277" s="129" t="s">
        <v>344</v>
      </c>
      <c r="F277" s="129"/>
      <c r="G277" s="129"/>
      <c r="H277" s="61" t="s">
        <v>345</v>
      </c>
      <c r="I277" s="66">
        <v>16.201000000000001</v>
      </c>
      <c r="J277" s="63">
        <v>207855.75</v>
      </c>
      <c r="K277" s="63">
        <v>3367471.01</v>
      </c>
      <c r="L277" s="64"/>
      <c r="Y277" s="59"/>
      <c r="Z277" s="65" t="s">
        <v>1523</v>
      </c>
      <c r="AA277" s="65" t="s">
        <v>344</v>
      </c>
      <c r="AB277" s="70"/>
      <c r="AC277" s="70"/>
      <c r="AD277" s="74"/>
      <c r="AE277" s="78"/>
    </row>
    <row r="278" spans="1:31" ht="26.25" x14ac:dyDescent="0.25">
      <c r="A278" s="60" t="s">
        <v>557</v>
      </c>
      <c r="B278" s="126" t="s">
        <v>1525</v>
      </c>
      <c r="C278" s="127"/>
      <c r="D278" s="128"/>
      <c r="E278" s="129" t="s">
        <v>1298</v>
      </c>
      <c r="F278" s="129"/>
      <c r="G278" s="129"/>
      <c r="H278" s="61" t="s">
        <v>131</v>
      </c>
      <c r="I278" s="62">
        <v>27.36</v>
      </c>
      <c r="J278" s="63">
        <v>17577.68</v>
      </c>
      <c r="K278" s="63">
        <v>480925.32</v>
      </c>
      <c r="L278" s="64"/>
      <c r="Y278" s="59"/>
      <c r="Z278" s="65" t="s">
        <v>1525</v>
      </c>
      <c r="AA278" s="65" t="s">
        <v>1298</v>
      </c>
      <c r="AB278" s="70"/>
      <c r="AC278" s="70"/>
      <c r="AD278" s="74"/>
      <c r="AE278" s="78"/>
    </row>
    <row r="279" spans="1:31" ht="26.25" x14ac:dyDescent="0.25">
      <c r="A279" s="60" t="s">
        <v>558</v>
      </c>
      <c r="B279" s="126" t="s">
        <v>1527</v>
      </c>
      <c r="C279" s="127"/>
      <c r="D279" s="128"/>
      <c r="E279" s="129" t="s">
        <v>1528</v>
      </c>
      <c r="F279" s="129"/>
      <c r="G279" s="129"/>
      <c r="H279" s="61" t="s">
        <v>131</v>
      </c>
      <c r="I279" s="62">
        <v>4.72</v>
      </c>
      <c r="J279" s="63">
        <v>23708.47</v>
      </c>
      <c r="K279" s="63">
        <v>111903.98</v>
      </c>
      <c r="L279" s="64"/>
      <c r="Y279" s="59"/>
      <c r="Z279" s="65" t="s">
        <v>1527</v>
      </c>
      <c r="AA279" s="65" t="s">
        <v>1528</v>
      </c>
      <c r="AB279" s="70"/>
      <c r="AC279" s="70"/>
      <c r="AD279" s="74"/>
      <c r="AE279" s="78"/>
    </row>
    <row r="280" spans="1:31" x14ac:dyDescent="0.25">
      <c r="A280" s="60" t="s">
        <v>560</v>
      </c>
      <c r="B280" s="126" t="s">
        <v>1530</v>
      </c>
      <c r="C280" s="127"/>
      <c r="D280" s="128"/>
      <c r="E280" s="129" t="s">
        <v>1472</v>
      </c>
      <c r="F280" s="129"/>
      <c r="G280" s="129"/>
      <c r="H280" s="61" t="s">
        <v>299</v>
      </c>
      <c r="I280" s="62">
        <v>4.6399999999999997</v>
      </c>
      <c r="J280" s="63">
        <v>6392.51</v>
      </c>
      <c r="K280" s="63">
        <v>29661.25</v>
      </c>
      <c r="L280" s="64"/>
      <c r="Y280" s="59"/>
      <c r="Z280" s="65" t="s">
        <v>1530</v>
      </c>
      <c r="AA280" s="65" t="s">
        <v>1472</v>
      </c>
      <c r="AB280" s="70"/>
      <c r="AC280" s="70"/>
      <c r="AD280" s="74"/>
      <c r="AE280" s="78"/>
    </row>
    <row r="281" spans="1:31" ht="39" x14ac:dyDescent="0.25">
      <c r="A281" s="60" t="s">
        <v>561</v>
      </c>
      <c r="B281" s="126" t="s">
        <v>1532</v>
      </c>
      <c r="C281" s="127"/>
      <c r="D281" s="128"/>
      <c r="E281" s="129" t="s">
        <v>1475</v>
      </c>
      <c r="F281" s="129"/>
      <c r="G281" s="129"/>
      <c r="H281" s="61" t="s">
        <v>299</v>
      </c>
      <c r="I281" s="62">
        <v>28.91</v>
      </c>
      <c r="J281" s="63">
        <v>7529.93</v>
      </c>
      <c r="K281" s="63">
        <v>217690.28</v>
      </c>
      <c r="L281" s="64"/>
      <c r="Y281" s="59"/>
      <c r="Z281" s="65" t="s">
        <v>1532</v>
      </c>
      <c r="AA281" s="65" t="s">
        <v>1475</v>
      </c>
      <c r="AB281" s="70"/>
      <c r="AC281" s="70"/>
      <c r="AD281" s="74"/>
      <c r="AE281" s="78"/>
    </row>
    <row r="282" spans="1:31" ht="39" x14ac:dyDescent="0.25">
      <c r="A282" s="60" t="s">
        <v>562</v>
      </c>
      <c r="B282" s="126" t="s">
        <v>1534</v>
      </c>
      <c r="C282" s="127"/>
      <c r="D282" s="128"/>
      <c r="E282" s="129" t="s">
        <v>1478</v>
      </c>
      <c r="F282" s="129"/>
      <c r="G282" s="129"/>
      <c r="H282" s="61" t="s">
        <v>299</v>
      </c>
      <c r="I282" s="62">
        <v>75.650000000000006</v>
      </c>
      <c r="J282" s="63">
        <v>6355.97</v>
      </c>
      <c r="K282" s="63">
        <v>480829.13</v>
      </c>
      <c r="L282" s="64"/>
      <c r="Y282" s="59"/>
      <c r="Z282" s="65" t="s">
        <v>1534</v>
      </c>
      <c r="AA282" s="65" t="s">
        <v>1478</v>
      </c>
      <c r="AB282" s="70"/>
      <c r="AC282" s="70"/>
      <c r="AD282" s="74"/>
      <c r="AE282" s="78"/>
    </row>
    <row r="283" spans="1:31" ht="39" x14ac:dyDescent="0.25">
      <c r="A283" s="60" t="s">
        <v>563</v>
      </c>
      <c r="B283" s="126" t="s">
        <v>1536</v>
      </c>
      <c r="C283" s="127"/>
      <c r="D283" s="128"/>
      <c r="E283" s="129" t="s">
        <v>1537</v>
      </c>
      <c r="F283" s="129"/>
      <c r="G283" s="129"/>
      <c r="H283" s="61" t="s">
        <v>299</v>
      </c>
      <c r="I283" s="62">
        <v>4.13</v>
      </c>
      <c r="J283" s="63">
        <v>11054.05</v>
      </c>
      <c r="K283" s="63">
        <v>45653.23</v>
      </c>
      <c r="L283" s="64"/>
      <c r="Y283" s="59"/>
      <c r="Z283" s="65" t="s">
        <v>1536</v>
      </c>
      <c r="AA283" s="65" t="s">
        <v>1537</v>
      </c>
      <c r="AB283" s="70"/>
      <c r="AC283" s="70"/>
      <c r="AD283" s="74"/>
      <c r="AE283" s="78"/>
    </row>
    <row r="284" spans="1:31" ht="39" x14ac:dyDescent="0.25">
      <c r="A284" s="60" t="s">
        <v>564</v>
      </c>
      <c r="B284" s="126" t="s">
        <v>1539</v>
      </c>
      <c r="C284" s="127"/>
      <c r="D284" s="128"/>
      <c r="E284" s="129" t="s">
        <v>1540</v>
      </c>
      <c r="F284" s="129"/>
      <c r="G284" s="129"/>
      <c r="H284" s="61" t="s">
        <v>299</v>
      </c>
      <c r="I284" s="62">
        <v>8.01</v>
      </c>
      <c r="J284" s="63">
        <v>8018.31</v>
      </c>
      <c r="K284" s="63">
        <v>64226.66</v>
      </c>
      <c r="L284" s="64"/>
      <c r="Y284" s="59"/>
      <c r="Z284" s="65" t="s">
        <v>1539</v>
      </c>
      <c r="AA284" s="65" t="s">
        <v>1540</v>
      </c>
      <c r="AB284" s="70"/>
      <c r="AC284" s="70"/>
      <c r="AD284" s="74"/>
      <c r="AE284" s="78"/>
    </row>
    <row r="285" spans="1:31" ht="39" x14ac:dyDescent="0.25">
      <c r="A285" s="60" t="s">
        <v>565</v>
      </c>
      <c r="B285" s="126" t="s">
        <v>1542</v>
      </c>
      <c r="C285" s="127"/>
      <c r="D285" s="128"/>
      <c r="E285" s="129" t="s">
        <v>1481</v>
      </c>
      <c r="F285" s="129"/>
      <c r="G285" s="129"/>
      <c r="H285" s="61" t="s">
        <v>131</v>
      </c>
      <c r="I285" s="62">
        <v>23.88</v>
      </c>
      <c r="J285" s="63">
        <v>15707.55</v>
      </c>
      <c r="K285" s="63">
        <v>375096.29</v>
      </c>
      <c r="L285" s="64"/>
      <c r="Y285" s="59"/>
      <c r="Z285" s="65" t="s">
        <v>1542</v>
      </c>
      <c r="AA285" s="65" t="s">
        <v>1481</v>
      </c>
      <c r="AB285" s="70"/>
      <c r="AC285" s="70"/>
      <c r="AD285" s="74"/>
      <c r="AE285" s="78"/>
    </row>
    <row r="286" spans="1:31" ht="39" x14ac:dyDescent="0.25">
      <c r="A286" s="60" t="s">
        <v>566</v>
      </c>
      <c r="B286" s="126" t="s">
        <v>1544</v>
      </c>
      <c r="C286" s="127"/>
      <c r="D286" s="128"/>
      <c r="E286" s="129" t="s">
        <v>1310</v>
      </c>
      <c r="F286" s="129"/>
      <c r="G286" s="129"/>
      <c r="H286" s="61" t="s">
        <v>299</v>
      </c>
      <c r="I286" s="62">
        <v>11.02</v>
      </c>
      <c r="J286" s="63">
        <v>3420.31</v>
      </c>
      <c r="K286" s="63">
        <v>37691.82</v>
      </c>
      <c r="L286" s="64"/>
      <c r="Y286" s="59"/>
      <c r="Z286" s="65" t="s">
        <v>1544</v>
      </c>
      <c r="AA286" s="65" t="s">
        <v>1310</v>
      </c>
      <c r="AB286" s="70"/>
      <c r="AC286" s="70"/>
      <c r="AD286" s="74"/>
      <c r="AE286" s="78"/>
    </row>
    <row r="287" spans="1:31" x14ac:dyDescent="0.25">
      <c r="A287" s="60" t="s">
        <v>568</v>
      </c>
      <c r="B287" s="126" t="s">
        <v>1546</v>
      </c>
      <c r="C287" s="127"/>
      <c r="D287" s="128"/>
      <c r="E287" s="129" t="s">
        <v>1312</v>
      </c>
      <c r="F287" s="129"/>
      <c r="G287" s="129"/>
      <c r="H287" s="61" t="s">
        <v>131</v>
      </c>
      <c r="I287" s="62">
        <v>3.32</v>
      </c>
      <c r="J287" s="63">
        <v>29391.98</v>
      </c>
      <c r="K287" s="63">
        <v>97581.37</v>
      </c>
      <c r="L287" s="64"/>
      <c r="Y287" s="59"/>
      <c r="Z287" s="65" t="s">
        <v>1546</v>
      </c>
      <c r="AA287" s="65" t="s">
        <v>1312</v>
      </c>
      <c r="AB287" s="70"/>
      <c r="AC287" s="70"/>
      <c r="AD287" s="74"/>
      <c r="AE287" s="78"/>
    </row>
    <row r="288" spans="1:31" ht="26.25" x14ac:dyDescent="0.25">
      <c r="A288" s="60" t="s">
        <v>569</v>
      </c>
      <c r="B288" s="126" t="s">
        <v>1548</v>
      </c>
      <c r="C288" s="127"/>
      <c r="D288" s="128"/>
      <c r="E288" s="129" t="s">
        <v>1315</v>
      </c>
      <c r="F288" s="129"/>
      <c r="G288" s="129"/>
      <c r="H288" s="61" t="s">
        <v>131</v>
      </c>
      <c r="I288" s="72">
        <v>40.799999999999997</v>
      </c>
      <c r="J288" s="63">
        <v>12931.35</v>
      </c>
      <c r="K288" s="63">
        <v>527599.07999999996</v>
      </c>
      <c r="L288" s="64"/>
      <c r="Y288" s="59"/>
      <c r="Z288" s="65" t="s">
        <v>1548</v>
      </c>
      <c r="AA288" s="65" t="s">
        <v>1315</v>
      </c>
      <c r="AB288" s="70"/>
      <c r="AC288" s="70"/>
      <c r="AD288" s="74"/>
      <c r="AE288" s="78"/>
    </row>
    <row r="289" spans="1:31" ht="26.25" x14ac:dyDescent="0.25">
      <c r="A289" s="60" t="s">
        <v>571</v>
      </c>
      <c r="B289" s="126" t="s">
        <v>1550</v>
      </c>
      <c r="C289" s="127"/>
      <c r="D289" s="128"/>
      <c r="E289" s="129" t="s">
        <v>1318</v>
      </c>
      <c r="F289" s="129"/>
      <c r="G289" s="129"/>
      <c r="H289" s="61" t="s">
        <v>296</v>
      </c>
      <c r="I289" s="76">
        <v>48</v>
      </c>
      <c r="J289" s="63">
        <v>10096.85</v>
      </c>
      <c r="K289" s="63">
        <v>484648.8</v>
      </c>
      <c r="L289" s="64"/>
      <c r="Y289" s="59"/>
      <c r="Z289" s="65" t="s">
        <v>1550</v>
      </c>
      <c r="AA289" s="65" t="s">
        <v>1318</v>
      </c>
      <c r="AB289" s="70"/>
      <c r="AC289" s="70"/>
      <c r="AD289" s="74"/>
      <c r="AE289" s="78"/>
    </row>
    <row r="290" spans="1:31" x14ac:dyDescent="0.25">
      <c r="A290" s="60" t="s">
        <v>573</v>
      </c>
      <c r="B290" s="126" t="s">
        <v>1552</v>
      </c>
      <c r="C290" s="127"/>
      <c r="D290" s="128"/>
      <c r="E290" s="129" t="s">
        <v>1321</v>
      </c>
      <c r="F290" s="129"/>
      <c r="G290" s="129"/>
      <c r="H290" s="61" t="s">
        <v>296</v>
      </c>
      <c r="I290" s="76">
        <v>32</v>
      </c>
      <c r="J290" s="63">
        <v>5644.43</v>
      </c>
      <c r="K290" s="63">
        <v>180621.76</v>
      </c>
      <c r="L290" s="64"/>
      <c r="Y290" s="59"/>
      <c r="Z290" s="65" t="s">
        <v>1552</v>
      </c>
      <c r="AA290" s="65" t="s">
        <v>1321</v>
      </c>
      <c r="AB290" s="70"/>
      <c r="AC290" s="70"/>
      <c r="AD290" s="74"/>
      <c r="AE290" s="78"/>
    </row>
    <row r="291" spans="1:31" ht="26.25" x14ac:dyDescent="0.25">
      <c r="A291" s="60" t="s">
        <v>575</v>
      </c>
      <c r="B291" s="126" t="s">
        <v>1554</v>
      </c>
      <c r="C291" s="127"/>
      <c r="D291" s="128"/>
      <c r="E291" s="129" t="s">
        <v>1555</v>
      </c>
      <c r="F291" s="129"/>
      <c r="G291" s="129"/>
      <c r="H291" s="61" t="s">
        <v>118</v>
      </c>
      <c r="I291" s="73">
        <v>1.52064</v>
      </c>
      <c r="J291" s="63">
        <v>164254.88</v>
      </c>
      <c r="K291" s="63">
        <v>249772.54</v>
      </c>
      <c r="L291" s="64"/>
      <c r="Y291" s="59"/>
      <c r="Z291" s="65" t="s">
        <v>1554</v>
      </c>
      <c r="AA291" s="65" t="s">
        <v>1555</v>
      </c>
      <c r="AB291" s="70"/>
      <c r="AC291" s="70"/>
      <c r="AD291" s="74"/>
      <c r="AE291" s="78"/>
    </row>
    <row r="292" spans="1:31" x14ac:dyDescent="0.25">
      <c r="A292" s="60" t="s">
        <v>577</v>
      </c>
      <c r="B292" s="126" t="s">
        <v>1557</v>
      </c>
      <c r="C292" s="127"/>
      <c r="D292" s="128"/>
      <c r="E292" s="129" t="s">
        <v>348</v>
      </c>
      <c r="F292" s="129"/>
      <c r="G292" s="129"/>
      <c r="H292" s="61" t="s">
        <v>118</v>
      </c>
      <c r="I292" s="73">
        <v>1.9365600000000001</v>
      </c>
      <c r="J292" s="63">
        <v>350641.53</v>
      </c>
      <c r="K292" s="63">
        <v>679038.36</v>
      </c>
      <c r="L292" s="64"/>
      <c r="Y292" s="59"/>
      <c r="Z292" s="65" t="s">
        <v>1557</v>
      </c>
      <c r="AA292" s="65" t="s">
        <v>348</v>
      </c>
      <c r="AB292" s="70"/>
      <c r="AC292" s="70"/>
      <c r="AD292" s="74"/>
      <c r="AE292" s="78"/>
    </row>
    <row r="293" spans="1:31" x14ac:dyDescent="0.25">
      <c r="A293" s="60" t="s">
        <v>578</v>
      </c>
      <c r="B293" s="126" t="s">
        <v>1559</v>
      </c>
      <c r="C293" s="127"/>
      <c r="D293" s="128"/>
      <c r="E293" s="129" t="s">
        <v>351</v>
      </c>
      <c r="F293" s="129"/>
      <c r="G293" s="129"/>
      <c r="H293" s="61" t="s">
        <v>270</v>
      </c>
      <c r="I293" s="71">
        <v>0.64059999999999995</v>
      </c>
      <c r="J293" s="63">
        <v>8386.19</v>
      </c>
      <c r="K293" s="63">
        <v>5372.19</v>
      </c>
      <c r="L293" s="64"/>
      <c r="Y293" s="59"/>
      <c r="Z293" s="65" t="s">
        <v>1559</v>
      </c>
      <c r="AA293" s="65" t="s">
        <v>351</v>
      </c>
      <c r="AB293" s="70"/>
      <c r="AC293" s="70"/>
      <c r="AD293" s="74"/>
      <c r="AE293" s="78"/>
    </row>
    <row r="294" spans="1:31" x14ac:dyDescent="0.25">
      <c r="A294" s="60" t="s">
        <v>579</v>
      </c>
      <c r="B294" s="126" t="s">
        <v>1561</v>
      </c>
      <c r="C294" s="127"/>
      <c r="D294" s="128"/>
      <c r="E294" s="129" t="s">
        <v>354</v>
      </c>
      <c r="F294" s="129"/>
      <c r="G294" s="129"/>
      <c r="H294" s="61" t="s">
        <v>270</v>
      </c>
      <c r="I294" s="71">
        <v>0.64059999999999995</v>
      </c>
      <c r="J294" s="63">
        <v>7786.48</v>
      </c>
      <c r="K294" s="63">
        <v>4988.0200000000004</v>
      </c>
      <c r="L294" s="64"/>
      <c r="Y294" s="59"/>
      <c r="Z294" s="65" t="s">
        <v>1561</v>
      </c>
      <c r="AA294" s="65" t="s">
        <v>354</v>
      </c>
      <c r="AB294" s="70"/>
      <c r="AC294" s="70"/>
      <c r="AD294" s="74"/>
      <c r="AE294" s="78"/>
    </row>
    <row r="295" spans="1:31" ht="26.25" x14ac:dyDescent="0.25">
      <c r="A295" s="60" t="s">
        <v>580</v>
      </c>
      <c r="B295" s="126" t="s">
        <v>1563</v>
      </c>
      <c r="C295" s="127"/>
      <c r="D295" s="128"/>
      <c r="E295" s="129" t="s">
        <v>357</v>
      </c>
      <c r="F295" s="129"/>
      <c r="G295" s="129"/>
      <c r="H295" s="61" t="s">
        <v>358</v>
      </c>
      <c r="I295" s="62">
        <v>1.79</v>
      </c>
      <c r="J295" s="63">
        <v>128945.54</v>
      </c>
      <c r="K295" s="63">
        <v>230812.52</v>
      </c>
      <c r="L295" s="64"/>
      <c r="Y295" s="59"/>
      <c r="Z295" s="65" t="s">
        <v>1563</v>
      </c>
      <c r="AA295" s="65" t="s">
        <v>357</v>
      </c>
      <c r="AB295" s="70"/>
      <c r="AC295" s="70"/>
      <c r="AD295" s="74"/>
      <c r="AE295" s="78"/>
    </row>
    <row r="296" spans="1:31" x14ac:dyDescent="0.25">
      <c r="A296" s="60" t="s">
        <v>582</v>
      </c>
      <c r="B296" s="126" t="s">
        <v>1565</v>
      </c>
      <c r="C296" s="127"/>
      <c r="D296" s="128"/>
      <c r="E296" s="129" t="s">
        <v>421</v>
      </c>
      <c r="F296" s="129"/>
      <c r="G296" s="129"/>
      <c r="H296" s="61" t="s">
        <v>118</v>
      </c>
      <c r="I296" s="66">
        <v>5.3999999999999999E-2</v>
      </c>
      <c r="J296" s="63">
        <v>246212.08</v>
      </c>
      <c r="K296" s="63">
        <v>13295.45</v>
      </c>
      <c r="L296" s="64"/>
      <c r="Y296" s="59"/>
      <c r="Z296" s="65" t="s">
        <v>1565</v>
      </c>
      <c r="AA296" s="65" t="s">
        <v>421</v>
      </c>
      <c r="AB296" s="70"/>
      <c r="AC296" s="70"/>
      <c r="AD296" s="74"/>
      <c r="AE296" s="78"/>
    </row>
    <row r="297" spans="1:31" ht="26.25" x14ac:dyDescent="0.25">
      <c r="A297" s="60" t="s">
        <v>583</v>
      </c>
      <c r="B297" s="126" t="s">
        <v>1567</v>
      </c>
      <c r="C297" s="127"/>
      <c r="D297" s="128"/>
      <c r="E297" s="129" t="s">
        <v>1503</v>
      </c>
      <c r="F297" s="129"/>
      <c r="G297" s="129"/>
      <c r="H297" s="61" t="s">
        <v>299</v>
      </c>
      <c r="I297" s="76">
        <v>6</v>
      </c>
      <c r="J297" s="63">
        <v>1914.11</v>
      </c>
      <c r="K297" s="63">
        <v>11484.66</v>
      </c>
      <c r="L297" s="64"/>
      <c r="Y297" s="59"/>
      <c r="Z297" s="65" t="s">
        <v>1567</v>
      </c>
      <c r="AA297" s="65" t="s">
        <v>1503</v>
      </c>
      <c r="AB297" s="70"/>
      <c r="AC297" s="70"/>
      <c r="AD297" s="74"/>
      <c r="AE297" s="78"/>
    </row>
    <row r="298" spans="1:31" x14ac:dyDescent="0.25">
      <c r="A298" s="60" t="s">
        <v>584</v>
      </c>
      <c r="B298" s="126" t="s">
        <v>1569</v>
      </c>
      <c r="C298" s="127"/>
      <c r="D298" s="128"/>
      <c r="E298" s="129" t="s">
        <v>360</v>
      </c>
      <c r="F298" s="129"/>
      <c r="G298" s="129"/>
      <c r="H298" s="61" t="s">
        <v>118</v>
      </c>
      <c r="I298" s="73">
        <v>1.0042500000000001</v>
      </c>
      <c r="J298" s="63">
        <v>72745.83</v>
      </c>
      <c r="K298" s="63">
        <v>73055</v>
      </c>
      <c r="L298" s="64"/>
      <c r="Y298" s="59"/>
      <c r="Z298" s="65" t="s">
        <v>1569</v>
      </c>
      <c r="AA298" s="65" t="s">
        <v>360</v>
      </c>
      <c r="AB298" s="70"/>
      <c r="AC298" s="70"/>
      <c r="AD298" s="74"/>
      <c r="AE298" s="78"/>
    </row>
    <row r="299" spans="1:31" ht="26.25" x14ac:dyDescent="0.25">
      <c r="A299" s="60" t="s">
        <v>586</v>
      </c>
      <c r="B299" s="126" t="s">
        <v>1571</v>
      </c>
      <c r="C299" s="127"/>
      <c r="D299" s="128"/>
      <c r="E299" s="129" t="s">
        <v>443</v>
      </c>
      <c r="F299" s="129"/>
      <c r="G299" s="129"/>
      <c r="H299" s="61" t="s">
        <v>299</v>
      </c>
      <c r="I299" s="72">
        <v>0.9</v>
      </c>
      <c r="J299" s="63">
        <v>1192.6400000000001</v>
      </c>
      <c r="K299" s="63">
        <v>1073.3800000000001</v>
      </c>
      <c r="L299" s="64"/>
      <c r="Y299" s="59"/>
      <c r="Z299" s="65" t="s">
        <v>1571</v>
      </c>
      <c r="AA299" s="65" t="s">
        <v>443</v>
      </c>
      <c r="AB299" s="70"/>
      <c r="AC299" s="70"/>
      <c r="AD299" s="74"/>
      <c r="AE299" s="78"/>
    </row>
    <row r="300" spans="1:31" ht="26.25" x14ac:dyDescent="0.25">
      <c r="A300" s="60" t="s">
        <v>588</v>
      </c>
      <c r="B300" s="126" t="s">
        <v>1573</v>
      </c>
      <c r="C300" s="127"/>
      <c r="D300" s="128"/>
      <c r="E300" s="129" t="s">
        <v>446</v>
      </c>
      <c r="F300" s="129"/>
      <c r="G300" s="129"/>
      <c r="H300" s="61" t="s">
        <v>299</v>
      </c>
      <c r="I300" s="72">
        <v>46.8</v>
      </c>
      <c r="J300" s="63">
        <v>1680</v>
      </c>
      <c r="K300" s="63">
        <v>78624</v>
      </c>
      <c r="L300" s="64"/>
      <c r="Y300" s="59"/>
      <c r="Z300" s="65" t="s">
        <v>1573</v>
      </c>
      <c r="AA300" s="65" t="s">
        <v>446</v>
      </c>
      <c r="AB300" s="70"/>
      <c r="AC300" s="70"/>
      <c r="AD300" s="74"/>
      <c r="AE300" s="78"/>
    </row>
    <row r="301" spans="1:31" ht="26.25" x14ac:dyDescent="0.25">
      <c r="A301" s="60" t="s">
        <v>589</v>
      </c>
      <c r="B301" s="126" t="s">
        <v>1575</v>
      </c>
      <c r="C301" s="127"/>
      <c r="D301" s="128"/>
      <c r="E301" s="129" t="s">
        <v>423</v>
      </c>
      <c r="F301" s="129"/>
      <c r="G301" s="129"/>
      <c r="H301" s="61" t="s">
        <v>310</v>
      </c>
      <c r="I301" s="71">
        <v>5.7000000000000002E-3</v>
      </c>
      <c r="J301" s="63">
        <v>374678.92</v>
      </c>
      <c r="K301" s="63">
        <v>2135.67</v>
      </c>
      <c r="L301" s="64"/>
      <c r="Y301" s="59"/>
      <c r="Z301" s="65" t="s">
        <v>1575</v>
      </c>
      <c r="AA301" s="65" t="s">
        <v>423</v>
      </c>
      <c r="AB301" s="70"/>
      <c r="AC301" s="70"/>
      <c r="AD301" s="74"/>
      <c r="AE301" s="78"/>
    </row>
    <row r="302" spans="1:31" ht="26.25" x14ac:dyDescent="0.25">
      <c r="A302" s="60" t="s">
        <v>591</v>
      </c>
      <c r="B302" s="126" t="s">
        <v>570</v>
      </c>
      <c r="C302" s="127"/>
      <c r="D302" s="128"/>
      <c r="E302" s="129" t="s">
        <v>1339</v>
      </c>
      <c r="F302" s="129"/>
      <c r="G302" s="129"/>
      <c r="H302" s="61" t="s">
        <v>1340</v>
      </c>
      <c r="I302" s="66">
        <v>2.3940000000000001</v>
      </c>
      <c r="J302" s="63">
        <v>222.65</v>
      </c>
      <c r="K302" s="63">
        <v>533.02</v>
      </c>
      <c r="L302" s="64"/>
      <c r="Y302" s="59"/>
      <c r="Z302" s="65" t="s">
        <v>570</v>
      </c>
      <c r="AA302" s="65" t="s">
        <v>1339</v>
      </c>
      <c r="AB302" s="70"/>
      <c r="AC302" s="70"/>
      <c r="AD302" s="74"/>
      <c r="AE302" s="78"/>
    </row>
    <row r="303" spans="1:31" ht="26.25" x14ac:dyDescent="0.25">
      <c r="A303" s="60" t="s">
        <v>593</v>
      </c>
      <c r="B303" s="126" t="s">
        <v>572</v>
      </c>
      <c r="C303" s="127"/>
      <c r="D303" s="128"/>
      <c r="E303" s="129" t="s">
        <v>362</v>
      </c>
      <c r="F303" s="129"/>
      <c r="G303" s="129"/>
      <c r="H303" s="61" t="s">
        <v>310</v>
      </c>
      <c r="I303" s="71">
        <v>8.9999999999999998E-4</v>
      </c>
      <c r="J303" s="63">
        <v>526318.93999999994</v>
      </c>
      <c r="K303" s="63">
        <v>473.69</v>
      </c>
      <c r="L303" s="64"/>
      <c r="Y303" s="59"/>
      <c r="Z303" s="65" t="s">
        <v>572</v>
      </c>
      <c r="AA303" s="65" t="s">
        <v>362</v>
      </c>
      <c r="AB303" s="70"/>
      <c r="AC303" s="70"/>
      <c r="AD303" s="74"/>
      <c r="AE303" s="78"/>
    </row>
    <row r="304" spans="1:31" ht="26.25" x14ac:dyDescent="0.25">
      <c r="A304" s="60" t="s">
        <v>596</v>
      </c>
      <c r="B304" s="126" t="s">
        <v>574</v>
      </c>
      <c r="C304" s="127"/>
      <c r="D304" s="128"/>
      <c r="E304" s="129" t="s">
        <v>1339</v>
      </c>
      <c r="F304" s="129"/>
      <c r="G304" s="129"/>
      <c r="H304" s="61" t="s">
        <v>1340</v>
      </c>
      <c r="I304" s="66">
        <v>0.55800000000000005</v>
      </c>
      <c r="J304" s="63">
        <v>222.66</v>
      </c>
      <c r="K304" s="63">
        <v>124.24</v>
      </c>
      <c r="L304" s="64"/>
      <c r="Y304" s="59"/>
      <c r="Z304" s="65" t="s">
        <v>574</v>
      </c>
      <c r="AA304" s="65" t="s">
        <v>1339</v>
      </c>
      <c r="AB304" s="70"/>
      <c r="AC304" s="70"/>
      <c r="AD304" s="74"/>
      <c r="AE304" s="78"/>
    </row>
    <row r="305" spans="1:31" ht="26.25" x14ac:dyDescent="0.25">
      <c r="A305" s="60" t="s">
        <v>598</v>
      </c>
      <c r="B305" s="126" t="s">
        <v>576</v>
      </c>
      <c r="C305" s="127"/>
      <c r="D305" s="128"/>
      <c r="E305" s="129" t="s">
        <v>364</v>
      </c>
      <c r="F305" s="129"/>
      <c r="G305" s="129"/>
      <c r="H305" s="61" t="s">
        <v>310</v>
      </c>
      <c r="I305" s="71">
        <v>4.5600000000000002E-2</v>
      </c>
      <c r="J305" s="63">
        <v>745333.85</v>
      </c>
      <c r="K305" s="63">
        <v>33987.22</v>
      </c>
      <c r="L305" s="64"/>
      <c r="Y305" s="59"/>
      <c r="Z305" s="65" t="s">
        <v>576</v>
      </c>
      <c r="AA305" s="65" t="s">
        <v>364</v>
      </c>
      <c r="AB305" s="70"/>
      <c r="AC305" s="70"/>
      <c r="AD305" s="74"/>
      <c r="AE305" s="78"/>
    </row>
    <row r="306" spans="1:31" ht="26.25" x14ac:dyDescent="0.25">
      <c r="A306" s="60" t="s">
        <v>600</v>
      </c>
      <c r="B306" s="126" t="s">
        <v>1581</v>
      </c>
      <c r="C306" s="127"/>
      <c r="D306" s="128"/>
      <c r="E306" s="129" t="s">
        <v>1339</v>
      </c>
      <c r="F306" s="129"/>
      <c r="G306" s="129"/>
      <c r="H306" s="61" t="s">
        <v>1340</v>
      </c>
      <c r="I306" s="66">
        <v>39.671999999999997</v>
      </c>
      <c r="J306" s="63">
        <v>222.66</v>
      </c>
      <c r="K306" s="63">
        <v>8833.3700000000008</v>
      </c>
      <c r="L306" s="64"/>
      <c r="Y306" s="59"/>
      <c r="Z306" s="65" t="s">
        <v>1581</v>
      </c>
      <c r="AA306" s="65" t="s">
        <v>1339</v>
      </c>
      <c r="AB306" s="70"/>
      <c r="AC306" s="70"/>
      <c r="AD306" s="74"/>
      <c r="AE306" s="78"/>
    </row>
    <row r="307" spans="1:31" x14ac:dyDescent="0.25">
      <c r="A307" s="60" t="s">
        <v>602</v>
      </c>
      <c r="B307" s="126" t="s">
        <v>1583</v>
      </c>
      <c r="C307" s="127"/>
      <c r="D307" s="128"/>
      <c r="E307" s="129" t="s">
        <v>367</v>
      </c>
      <c r="F307" s="129"/>
      <c r="G307" s="129"/>
      <c r="H307" s="61" t="s">
        <v>368</v>
      </c>
      <c r="I307" s="76">
        <v>179</v>
      </c>
      <c r="J307" s="63">
        <v>3421.71</v>
      </c>
      <c r="K307" s="63">
        <v>612486.09</v>
      </c>
      <c r="L307" s="64"/>
      <c r="Y307" s="59"/>
      <c r="Z307" s="65" t="s">
        <v>1583</v>
      </c>
      <c r="AA307" s="65" t="s">
        <v>367</v>
      </c>
      <c r="AB307" s="70"/>
      <c r="AC307" s="70"/>
      <c r="AD307" s="74"/>
      <c r="AE307" s="78"/>
    </row>
    <row r="308" spans="1:31" ht="26.25" x14ac:dyDescent="0.25">
      <c r="A308" s="60" t="s">
        <v>605</v>
      </c>
      <c r="B308" s="126" t="s">
        <v>1585</v>
      </c>
      <c r="C308" s="127"/>
      <c r="D308" s="128"/>
      <c r="E308" s="129" t="s">
        <v>370</v>
      </c>
      <c r="F308" s="129"/>
      <c r="G308" s="129"/>
      <c r="H308" s="61" t="s">
        <v>270</v>
      </c>
      <c r="I308" s="66">
        <v>8.8019999999999996</v>
      </c>
      <c r="J308" s="63">
        <v>32427.24</v>
      </c>
      <c r="K308" s="63">
        <v>285424.57</v>
      </c>
      <c r="L308" s="64"/>
      <c r="Y308" s="59"/>
      <c r="Z308" s="65" t="s">
        <v>1585</v>
      </c>
      <c r="AA308" s="65" t="s">
        <v>370</v>
      </c>
      <c r="AB308" s="70"/>
      <c r="AC308" s="70"/>
      <c r="AD308" s="74"/>
      <c r="AE308" s="78"/>
    </row>
    <row r="309" spans="1:31" x14ac:dyDescent="0.25">
      <c r="A309" s="60" t="s">
        <v>607</v>
      </c>
      <c r="B309" s="126" t="s">
        <v>581</v>
      </c>
      <c r="C309" s="127"/>
      <c r="D309" s="128"/>
      <c r="E309" s="129" t="s">
        <v>1350</v>
      </c>
      <c r="F309" s="129"/>
      <c r="G309" s="129"/>
      <c r="H309" s="61" t="s">
        <v>118</v>
      </c>
      <c r="I309" s="75">
        <v>0.14083200000000001</v>
      </c>
      <c r="J309" s="63">
        <v>40931.910000000003</v>
      </c>
      <c r="K309" s="63">
        <v>5764.52</v>
      </c>
      <c r="L309" s="64"/>
      <c r="Y309" s="59"/>
      <c r="Z309" s="65" t="s">
        <v>581</v>
      </c>
      <c r="AA309" s="65" t="s">
        <v>1350</v>
      </c>
      <c r="AB309" s="70"/>
      <c r="AC309" s="70"/>
      <c r="AD309" s="74"/>
      <c r="AE309" s="78"/>
    </row>
    <row r="310" spans="1:31" ht="51.75" x14ac:dyDescent="0.25">
      <c r="A310" s="60" t="s">
        <v>609</v>
      </c>
      <c r="B310" s="126" t="s">
        <v>1588</v>
      </c>
      <c r="C310" s="127"/>
      <c r="D310" s="128"/>
      <c r="E310" s="129" t="s">
        <v>1352</v>
      </c>
      <c r="F310" s="129"/>
      <c r="G310" s="129"/>
      <c r="H310" s="61" t="s">
        <v>1353</v>
      </c>
      <c r="I310" s="62">
        <v>2112.48</v>
      </c>
      <c r="J310" s="63">
        <v>245.92</v>
      </c>
      <c r="K310" s="63">
        <v>519501.08</v>
      </c>
      <c r="L310" s="64"/>
      <c r="Y310" s="59"/>
      <c r="Z310" s="65" t="s">
        <v>1588</v>
      </c>
      <c r="AA310" s="65" t="s">
        <v>1352</v>
      </c>
      <c r="AB310" s="70"/>
      <c r="AC310" s="70"/>
      <c r="AD310" s="74"/>
      <c r="AE310" s="78"/>
    </row>
    <row r="311" spans="1:31" x14ac:dyDescent="0.25">
      <c r="A311" s="60" t="s">
        <v>612</v>
      </c>
      <c r="B311" s="126" t="s">
        <v>1590</v>
      </c>
      <c r="C311" s="127"/>
      <c r="D311" s="128"/>
      <c r="E311" s="129" t="s">
        <v>372</v>
      </c>
      <c r="F311" s="129"/>
      <c r="G311" s="129"/>
      <c r="H311" s="61" t="s">
        <v>170</v>
      </c>
      <c r="I311" s="66">
        <v>0.128</v>
      </c>
      <c r="J311" s="63">
        <v>198203.17</v>
      </c>
      <c r="K311" s="63">
        <v>25370.01</v>
      </c>
      <c r="L311" s="64"/>
      <c r="Y311" s="59"/>
      <c r="Z311" s="65" t="s">
        <v>1590</v>
      </c>
      <c r="AA311" s="65" t="s">
        <v>372</v>
      </c>
      <c r="AB311" s="70"/>
      <c r="AC311" s="70"/>
      <c r="AD311" s="74"/>
      <c r="AE311" s="78"/>
    </row>
    <row r="312" spans="1:31" x14ac:dyDescent="0.25">
      <c r="A312" s="60" t="s">
        <v>615</v>
      </c>
      <c r="B312" s="126" t="s">
        <v>1592</v>
      </c>
      <c r="C312" s="127"/>
      <c r="D312" s="128"/>
      <c r="E312" s="129" t="s">
        <v>1356</v>
      </c>
      <c r="F312" s="129"/>
      <c r="G312" s="129"/>
      <c r="H312" s="61" t="s">
        <v>131</v>
      </c>
      <c r="I312" s="66">
        <v>13.055999999999999</v>
      </c>
      <c r="J312" s="63">
        <v>6907.24</v>
      </c>
      <c r="K312" s="63">
        <v>90180.93</v>
      </c>
      <c r="L312" s="64"/>
      <c r="Y312" s="59"/>
      <c r="Z312" s="65" t="s">
        <v>1592</v>
      </c>
      <c r="AA312" s="65" t="s">
        <v>1356</v>
      </c>
      <c r="AB312" s="70"/>
      <c r="AC312" s="70"/>
      <c r="AD312" s="74"/>
      <c r="AE312" s="78"/>
    </row>
    <row r="313" spans="1:31" x14ac:dyDescent="0.25">
      <c r="A313" s="60" t="s">
        <v>617</v>
      </c>
      <c r="B313" s="126" t="s">
        <v>1594</v>
      </c>
      <c r="C313" s="127"/>
      <c r="D313" s="128"/>
      <c r="E313" s="129" t="s">
        <v>1358</v>
      </c>
      <c r="F313" s="129"/>
      <c r="G313" s="129"/>
      <c r="H313" s="61" t="s">
        <v>131</v>
      </c>
      <c r="I313" s="72">
        <v>12.8</v>
      </c>
      <c r="J313" s="63">
        <v>241.76</v>
      </c>
      <c r="K313" s="63">
        <v>3094.53</v>
      </c>
      <c r="L313" s="64"/>
      <c r="Y313" s="59"/>
      <c r="Z313" s="65" t="s">
        <v>1594</v>
      </c>
      <c r="AA313" s="65" t="s">
        <v>1358</v>
      </c>
      <c r="AB313" s="70"/>
      <c r="AC313" s="70"/>
      <c r="AD313" s="74"/>
      <c r="AE313" s="78"/>
    </row>
    <row r="314" spans="1:31" x14ac:dyDescent="0.25">
      <c r="A314" s="60" t="s">
        <v>619</v>
      </c>
      <c r="B314" s="126" t="s">
        <v>1596</v>
      </c>
      <c r="C314" s="127"/>
      <c r="D314" s="128"/>
      <c r="E314" s="129" t="s">
        <v>374</v>
      </c>
      <c r="F314" s="129"/>
      <c r="G314" s="129"/>
      <c r="H314" s="61" t="s">
        <v>270</v>
      </c>
      <c r="I314" s="71">
        <v>9.9900000000000003E-2</v>
      </c>
      <c r="J314" s="63">
        <v>20311.740000000002</v>
      </c>
      <c r="K314" s="63">
        <v>2029.14</v>
      </c>
      <c r="L314" s="64"/>
      <c r="Y314" s="59"/>
      <c r="Z314" s="65" t="s">
        <v>1596</v>
      </c>
      <c r="AA314" s="65" t="s">
        <v>374</v>
      </c>
      <c r="AB314" s="70"/>
      <c r="AC314" s="70"/>
      <c r="AD314" s="74"/>
      <c r="AE314" s="78"/>
    </row>
    <row r="315" spans="1:31" x14ac:dyDescent="0.25">
      <c r="A315" s="60" t="s">
        <v>621</v>
      </c>
      <c r="B315" s="126" t="s">
        <v>1598</v>
      </c>
      <c r="C315" s="127"/>
      <c r="D315" s="128"/>
      <c r="E315" s="129" t="s">
        <v>1362</v>
      </c>
      <c r="F315" s="129"/>
      <c r="G315" s="129"/>
      <c r="H315" s="61" t="s">
        <v>1353</v>
      </c>
      <c r="I315" s="66">
        <v>142.857</v>
      </c>
      <c r="J315" s="63">
        <v>252.16</v>
      </c>
      <c r="K315" s="63">
        <v>36022.82</v>
      </c>
      <c r="L315" s="64"/>
      <c r="Y315" s="59"/>
      <c r="Z315" s="65" t="s">
        <v>1598</v>
      </c>
      <c r="AA315" s="65" t="s">
        <v>1362</v>
      </c>
      <c r="AB315" s="70"/>
      <c r="AC315" s="70"/>
      <c r="AD315" s="74"/>
      <c r="AE315" s="78"/>
    </row>
    <row r="316" spans="1:31" x14ac:dyDescent="0.25">
      <c r="A316" s="60" t="s">
        <v>623</v>
      </c>
      <c r="B316" s="126" t="s">
        <v>1600</v>
      </c>
      <c r="C316" s="127"/>
      <c r="D316" s="128"/>
      <c r="E316" s="129" t="s">
        <v>456</v>
      </c>
      <c r="F316" s="129"/>
      <c r="G316" s="129"/>
      <c r="H316" s="61" t="s">
        <v>296</v>
      </c>
      <c r="I316" s="76">
        <v>111</v>
      </c>
      <c r="J316" s="63">
        <v>3894.33</v>
      </c>
      <c r="K316" s="63">
        <v>432270.63</v>
      </c>
      <c r="L316" s="64"/>
      <c r="Y316" s="59"/>
      <c r="Z316" s="65" t="s">
        <v>1600</v>
      </c>
      <c r="AA316" s="65" t="s">
        <v>456</v>
      </c>
      <c r="AB316" s="70"/>
      <c r="AC316" s="70"/>
      <c r="AD316" s="74"/>
      <c r="AE316" s="78"/>
    </row>
    <row r="317" spans="1:31" ht="39" x14ac:dyDescent="0.25">
      <c r="A317" s="60" t="s">
        <v>624</v>
      </c>
      <c r="B317" s="126" t="s">
        <v>1602</v>
      </c>
      <c r="C317" s="127"/>
      <c r="D317" s="128"/>
      <c r="E317" s="129" t="s">
        <v>1603</v>
      </c>
      <c r="F317" s="129"/>
      <c r="G317" s="129"/>
      <c r="H317" s="61" t="s">
        <v>296</v>
      </c>
      <c r="I317" s="76">
        <v>111</v>
      </c>
      <c r="J317" s="63">
        <v>17297.14</v>
      </c>
      <c r="K317" s="63">
        <v>1919982.54</v>
      </c>
      <c r="L317" s="64"/>
      <c r="Y317" s="59"/>
      <c r="Z317" s="65" t="s">
        <v>1602</v>
      </c>
      <c r="AA317" s="65" t="s">
        <v>1603</v>
      </c>
      <c r="AB317" s="70"/>
      <c r="AC317" s="70"/>
      <c r="AD317" s="74"/>
      <c r="AE317" s="78"/>
    </row>
    <row r="318" spans="1:31" x14ac:dyDescent="0.25">
      <c r="A318" s="60" t="s">
        <v>625</v>
      </c>
      <c r="B318" s="126" t="s">
        <v>1605</v>
      </c>
      <c r="C318" s="127"/>
      <c r="D318" s="128"/>
      <c r="E318" s="129" t="s">
        <v>408</v>
      </c>
      <c r="F318" s="129"/>
      <c r="G318" s="129"/>
      <c r="H318" s="61" t="s">
        <v>296</v>
      </c>
      <c r="I318" s="76">
        <v>20</v>
      </c>
      <c r="J318" s="63">
        <v>1418.31</v>
      </c>
      <c r="K318" s="63">
        <v>28366.2</v>
      </c>
      <c r="L318" s="64"/>
      <c r="Y318" s="59"/>
      <c r="Z318" s="65" t="s">
        <v>1605</v>
      </c>
      <c r="AA318" s="65" t="s">
        <v>408</v>
      </c>
      <c r="AB318" s="70"/>
      <c r="AC318" s="70"/>
      <c r="AD318" s="74"/>
      <c r="AE318" s="78"/>
    </row>
    <row r="319" spans="1:31" ht="39" x14ac:dyDescent="0.25">
      <c r="A319" s="60" t="s">
        <v>626</v>
      </c>
      <c r="B319" s="126" t="s">
        <v>1607</v>
      </c>
      <c r="C319" s="127"/>
      <c r="D319" s="128"/>
      <c r="E319" s="129" t="s">
        <v>1454</v>
      </c>
      <c r="F319" s="129"/>
      <c r="G319" s="129"/>
      <c r="H319" s="61" t="s">
        <v>296</v>
      </c>
      <c r="I319" s="76">
        <v>20</v>
      </c>
      <c r="J319" s="63">
        <v>6044.53</v>
      </c>
      <c r="K319" s="63">
        <v>120890.6</v>
      </c>
      <c r="L319" s="64"/>
      <c r="Y319" s="59"/>
      <c r="Z319" s="65" t="s">
        <v>1607</v>
      </c>
      <c r="AA319" s="65" t="s">
        <v>1454</v>
      </c>
      <c r="AB319" s="70"/>
      <c r="AC319" s="70"/>
      <c r="AD319" s="74"/>
      <c r="AE319" s="78"/>
    </row>
    <row r="320" spans="1:31" x14ac:dyDescent="0.25">
      <c r="A320" s="60" t="s">
        <v>629</v>
      </c>
      <c r="B320" s="126" t="s">
        <v>1609</v>
      </c>
      <c r="C320" s="127"/>
      <c r="D320" s="128"/>
      <c r="E320" s="129" t="s">
        <v>459</v>
      </c>
      <c r="F320" s="129"/>
      <c r="G320" s="129"/>
      <c r="H320" s="61" t="s">
        <v>296</v>
      </c>
      <c r="I320" s="76">
        <v>6</v>
      </c>
      <c r="J320" s="63">
        <v>2525.02</v>
      </c>
      <c r="K320" s="63">
        <v>15150.12</v>
      </c>
      <c r="L320" s="64"/>
      <c r="Y320" s="59"/>
      <c r="Z320" s="65" t="s">
        <v>1609</v>
      </c>
      <c r="AA320" s="65" t="s">
        <v>459</v>
      </c>
      <c r="AB320" s="70"/>
      <c r="AC320" s="70"/>
      <c r="AD320" s="74"/>
      <c r="AE320" s="78"/>
    </row>
    <row r="321" spans="1:31" ht="39" x14ac:dyDescent="0.25">
      <c r="A321" s="60" t="s">
        <v>631</v>
      </c>
      <c r="B321" s="126" t="s">
        <v>1611</v>
      </c>
      <c r="C321" s="127"/>
      <c r="D321" s="128"/>
      <c r="E321" s="129" t="s">
        <v>1612</v>
      </c>
      <c r="F321" s="129"/>
      <c r="G321" s="129"/>
      <c r="H321" s="61" t="s">
        <v>296</v>
      </c>
      <c r="I321" s="76">
        <v>6</v>
      </c>
      <c r="J321" s="63">
        <v>10884.92</v>
      </c>
      <c r="K321" s="63">
        <v>65309.52</v>
      </c>
      <c r="L321" s="64"/>
      <c r="Y321" s="59"/>
      <c r="Z321" s="65" t="s">
        <v>1611</v>
      </c>
      <c r="AA321" s="65" t="s">
        <v>1612</v>
      </c>
      <c r="AB321" s="70"/>
      <c r="AC321" s="70"/>
      <c r="AD321" s="74"/>
      <c r="AE321" s="78"/>
    </row>
    <row r="322" spans="1:31" x14ac:dyDescent="0.25">
      <c r="A322" s="60" t="s">
        <v>633</v>
      </c>
      <c r="B322" s="126" t="s">
        <v>1614</v>
      </c>
      <c r="C322" s="127"/>
      <c r="D322" s="128"/>
      <c r="E322" s="129" t="s">
        <v>382</v>
      </c>
      <c r="F322" s="129"/>
      <c r="G322" s="129"/>
      <c r="H322" s="61" t="s">
        <v>332</v>
      </c>
      <c r="I322" s="72">
        <v>5.5</v>
      </c>
      <c r="J322" s="63">
        <v>8933.7099999999991</v>
      </c>
      <c r="K322" s="63">
        <v>49135.41</v>
      </c>
      <c r="L322" s="64"/>
      <c r="Y322" s="59"/>
      <c r="Z322" s="65" t="s">
        <v>1614</v>
      </c>
      <c r="AA322" s="65" t="s">
        <v>382</v>
      </c>
      <c r="AB322" s="70"/>
      <c r="AC322" s="70"/>
      <c r="AD322" s="74"/>
      <c r="AE322" s="78"/>
    </row>
    <row r="323" spans="1:31" ht="26.25" x14ac:dyDescent="0.25">
      <c r="A323" s="60" t="s">
        <v>636</v>
      </c>
      <c r="B323" s="126" t="s">
        <v>1616</v>
      </c>
      <c r="C323" s="127"/>
      <c r="D323" s="128"/>
      <c r="E323" s="129" t="s">
        <v>1617</v>
      </c>
      <c r="F323" s="129"/>
      <c r="G323" s="129"/>
      <c r="H323" s="61" t="s">
        <v>296</v>
      </c>
      <c r="I323" s="76">
        <v>52</v>
      </c>
      <c r="J323" s="63">
        <v>2012.4</v>
      </c>
      <c r="K323" s="63">
        <v>104644.8</v>
      </c>
      <c r="L323" s="64"/>
      <c r="Y323" s="59"/>
      <c r="Z323" s="65" t="s">
        <v>1616</v>
      </c>
      <c r="AA323" s="65" t="s">
        <v>1617</v>
      </c>
      <c r="AB323" s="70"/>
      <c r="AC323" s="70"/>
      <c r="AD323" s="74"/>
      <c r="AE323" s="78"/>
    </row>
    <row r="324" spans="1:31" x14ac:dyDescent="0.25">
      <c r="A324" s="60" t="s">
        <v>638</v>
      </c>
      <c r="B324" s="126" t="s">
        <v>1619</v>
      </c>
      <c r="C324" s="127"/>
      <c r="D324" s="128"/>
      <c r="E324" s="129" t="s">
        <v>1620</v>
      </c>
      <c r="F324" s="129"/>
      <c r="G324" s="129"/>
      <c r="H324" s="61" t="s">
        <v>296</v>
      </c>
      <c r="I324" s="76">
        <v>3</v>
      </c>
      <c r="J324" s="63">
        <v>566.17999999999995</v>
      </c>
      <c r="K324" s="63">
        <v>1698.54</v>
      </c>
      <c r="L324" s="64"/>
      <c r="Y324" s="59"/>
      <c r="Z324" s="65" t="s">
        <v>1619</v>
      </c>
      <c r="AA324" s="65" t="s">
        <v>1620</v>
      </c>
      <c r="AB324" s="70"/>
      <c r="AC324" s="70"/>
      <c r="AD324" s="74"/>
      <c r="AE324" s="78"/>
    </row>
    <row r="325" spans="1:31" ht="26.25" x14ac:dyDescent="0.25">
      <c r="A325" s="60" t="s">
        <v>641</v>
      </c>
      <c r="B325" s="126" t="s">
        <v>1622</v>
      </c>
      <c r="C325" s="127"/>
      <c r="D325" s="128"/>
      <c r="E325" s="129" t="s">
        <v>331</v>
      </c>
      <c r="F325" s="129"/>
      <c r="G325" s="129"/>
      <c r="H325" s="61" t="s">
        <v>332</v>
      </c>
      <c r="I325" s="72">
        <v>36.700000000000003</v>
      </c>
      <c r="J325" s="63">
        <v>6058.21</v>
      </c>
      <c r="K325" s="63">
        <v>222336.31</v>
      </c>
      <c r="L325" s="64"/>
      <c r="Y325" s="59"/>
      <c r="Z325" s="65" t="s">
        <v>1622</v>
      </c>
      <c r="AA325" s="65" t="s">
        <v>331</v>
      </c>
      <c r="AB325" s="70"/>
      <c r="AC325" s="70"/>
      <c r="AD325" s="74"/>
      <c r="AE325" s="78"/>
    </row>
    <row r="326" spans="1:31" ht="39" x14ac:dyDescent="0.25">
      <c r="A326" s="60" t="s">
        <v>644</v>
      </c>
      <c r="B326" s="126" t="s">
        <v>1624</v>
      </c>
      <c r="C326" s="127"/>
      <c r="D326" s="128"/>
      <c r="E326" s="129" t="s">
        <v>1625</v>
      </c>
      <c r="F326" s="129"/>
      <c r="G326" s="129"/>
      <c r="H326" s="61" t="s">
        <v>296</v>
      </c>
      <c r="I326" s="76">
        <v>222</v>
      </c>
      <c r="J326" s="63">
        <v>708.72</v>
      </c>
      <c r="K326" s="63">
        <v>157335.84</v>
      </c>
      <c r="L326" s="64"/>
      <c r="Y326" s="59"/>
      <c r="Z326" s="65" t="s">
        <v>1624</v>
      </c>
      <c r="AA326" s="65" t="s">
        <v>1625</v>
      </c>
      <c r="AB326" s="70"/>
      <c r="AC326" s="70"/>
      <c r="AD326" s="74"/>
      <c r="AE326" s="78"/>
    </row>
    <row r="327" spans="1:31" ht="26.25" x14ac:dyDescent="0.25">
      <c r="A327" s="60" t="s">
        <v>647</v>
      </c>
      <c r="B327" s="126" t="s">
        <v>1627</v>
      </c>
      <c r="C327" s="127"/>
      <c r="D327" s="128"/>
      <c r="E327" s="129" t="s">
        <v>1628</v>
      </c>
      <c r="F327" s="129"/>
      <c r="G327" s="129"/>
      <c r="H327" s="61" t="s">
        <v>296</v>
      </c>
      <c r="I327" s="76">
        <v>222</v>
      </c>
      <c r="J327" s="63">
        <v>1190.7</v>
      </c>
      <c r="K327" s="63">
        <v>264335.40000000002</v>
      </c>
      <c r="L327" s="64"/>
      <c r="Y327" s="59"/>
      <c r="Z327" s="65" t="s">
        <v>1627</v>
      </c>
      <c r="AA327" s="65" t="s">
        <v>1628</v>
      </c>
      <c r="AB327" s="70"/>
      <c r="AC327" s="70"/>
      <c r="AD327" s="74"/>
      <c r="AE327" s="78"/>
    </row>
    <row r="328" spans="1:31" x14ac:dyDescent="0.25">
      <c r="A328" s="60" t="s">
        <v>649</v>
      </c>
      <c r="B328" s="126" t="s">
        <v>1630</v>
      </c>
      <c r="C328" s="127"/>
      <c r="D328" s="128"/>
      <c r="E328" s="129" t="s">
        <v>1459</v>
      </c>
      <c r="F328" s="129"/>
      <c r="G328" s="129"/>
      <c r="H328" s="61" t="s">
        <v>296</v>
      </c>
      <c r="I328" s="76">
        <v>40</v>
      </c>
      <c r="J328" s="63">
        <v>207.6</v>
      </c>
      <c r="K328" s="63">
        <v>8304</v>
      </c>
      <c r="L328" s="64"/>
      <c r="Y328" s="59"/>
      <c r="Z328" s="65" t="s">
        <v>1630</v>
      </c>
      <c r="AA328" s="65" t="s">
        <v>1459</v>
      </c>
      <c r="AB328" s="70"/>
      <c r="AC328" s="70"/>
      <c r="AD328" s="74"/>
      <c r="AE328" s="78"/>
    </row>
    <row r="329" spans="1:31" ht="26.25" x14ac:dyDescent="0.25">
      <c r="A329" s="60" t="s">
        <v>651</v>
      </c>
      <c r="B329" s="126" t="s">
        <v>1632</v>
      </c>
      <c r="C329" s="127"/>
      <c r="D329" s="128"/>
      <c r="E329" s="129" t="s">
        <v>1462</v>
      </c>
      <c r="F329" s="129"/>
      <c r="G329" s="129"/>
      <c r="H329" s="61" t="s">
        <v>296</v>
      </c>
      <c r="I329" s="76">
        <v>40</v>
      </c>
      <c r="J329" s="63">
        <v>304.77</v>
      </c>
      <c r="K329" s="63">
        <v>12190.8</v>
      </c>
      <c r="L329" s="64"/>
      <c r="Y329" s="59"/>
      <c r="Z329" s="65" t="s">
        <v>1632</v>
      </c>
      <c r="AA329" s="65" t="s">
        <v>1462</v>
      </c>
      <c r="AB329" s="70"/>
      <c r="AC329" s="70"/>
      <c r="AD329" s="74"/>
      <c r="AE329" s="78"/>
    </row>
    <row r="330" spans="1:31" x14ac:dyDescent="0.25">
      <c r="A330" s="60" t="s">
        <v>653</v>
      </c>
      <c r="B330" s="126" t="s">
        <v>1634</v>
      </c>
      <c r="C330" s="127"/>
      <c r="D330" s="128"/>
      <c r="E330" s="129" t="s">
        <v>1635</v>
      </c>
      <c r="F330" s="129"/>
      <c r="G330" s="129"/>
      <c r="H330" s="61" t="s">
        <v>296</v>
      </c>
      <c r="I330" s="76">
        <v>20</v>
      </c>
      <c r="J330" s="63">
        <v>132.11000000000001</v>
      </c>
      <c r="K330" s="63">
        <v>2642.2</v>
      </c>
      <c r="L330" s="64"/>
      <c r="Y330" s="59"/>
      <c r="Z330" s="65" t="s">
        <v>1634</v>
      </c>
      <c r="AA330" s="65" t="s">
        <v>1635</v>
      </c>
      <c r="AB330" s="70"/>
      <c r="AC330" s="70"/>
      <c r="AD330" s="74"/>
      <c r="AE330" s="78"/>
    </row>
    <row r="331" spans="1:31" x14ac:dyDescent="0.25">
      <c r="A331" s="60" t="s">
        <v>654</v>
      </c>
      <c r="B331" s="126" t="s">
        <v>1637</v>
      </c>
      <c r="C331" s="127"/>
      <c r="D331" s="128"/>
      <c r="E331" s="129" t="s">
        <v>1638</v>
      </c>
      <c r="F331" s="129"/>
      <c r="G331" s="129"/>
      <c r="H331" s="61" t="s">
        <v>296</v>
      </c>
      <c r="I331" s="76">
        <v>6</v>
      </c>
      <c r="J331" s="63">
        <v>575.1</v>
      </c>
      <c r="K331" s="63">
        <v>3450.6</v>
      </c>
      <c r="L331" s="64"/>
      <c r="Y331" s="59"/>
      <c r="Z331" s="65" t="s">
        <v>1637</v>
      </c>
      <c r="AA331" s="65" t="s">
        <v>1638</v>
      </c>
      <c r="AB331" s="70"/>
      <c r="AC331" s="70"/>
      <c r="AD331" s="74"/>
      <c r="AE331" s="78"/>
    </row>
    <row r="332" spans="1:31" ht="26.25" x14ac:dyDescent="0.25">
      <c r="A332" s="60" t="s">
        <v>656</v>
      </c>
      <c r="B332" s="126" t="s">
        <v>1640</v>
      </c>
      <c r="C332" s="127"/>
      <c r="D332" s="128"/>
      <c r="E332" s="129" t="s">
        <v>1373</v>
      </c>
      <c r="F332" s="129"/>
      <c r="G332" s="129"/>
      <c r="H332" s="61" t="s">
        <v>296</v>
      </c>
      <c r="I332" s="76">
        <v>12</v>
      </c>
      <c r="J332" s="63">
        <v>201.36</v>
      </c>
      <c r="K332" s="63">
        <v>2416.3200000000002</v>
      </c>
      <c r="L332" s="64"/>
      <c r="Y332" s="59"/>
      <c r="Z332" s="65" t="s">
        <v>1640</v>
      </c>
      <c r="AA332" s="65" t="s">
        <v>1373</v>
      </c>
      <c r="AB332" s="70"/>
      <c r="AC332" s="70"/>
      <c r="AD332" s="74"/>
      <c r="AE332" s="78"/>
    </row>
    <row r="333" spans="1:31" ht="26.25" x14ac:dyDescent="0.25">
      <c r="A333" s="60" t="s">
        <v>657</v>
      </c>
      <c r="B333" s="126" t="s">
        <v>1642</v>
      </c>
      <c r="C333" s="127"/>
      <c r="D333" s="128"/>
      <c r="E333" s="129" t="s">
        <v>1376</v>
      </c>
      <c r="F333" s="129"/>
      <c r="G333" s="129"/>
      <c r="H333" s="61" t="s">
        <v>296</v>
      </c>
      <c r="I333" s="76">
        <v>12</v>
      </c>
      <c r="J333" s="63">
        <v>760.15</v>
      </c>
      <c r="K333" s="63">
        <v>9121.7999999999993</v>
      </c>
      <c r="L333" s="64"/>
      <c r="Y333" s="59"/>
      <c r="Z333" s="65" t="s">
        <v>1642</v>
      </c>
      <c r="AA333" s="65" t="s">
        <v>1376</v>
      </c>
      <c r="AB333" s="70"/>
      <c r="AC333" s="70"/>
      <c r="AD333" s="74"/>
      <c r="AE333" s="78"/>
    </row>
    <row r="334" spans="1:31" ht="26.25" x14ac:dyDescent="0.25">
      <c r="A334" s="60" t="s">
        <v>660</v>
      </c>
      <c r="B334" s="126" t="s">
        <v>1644</v>
      </c>
      <c r="C334" s="127"/>
      <c r="D334" s="128"/>
      <c r="E334" s="129" t="s">
        <v>1270</v>
      </c>
      <c r="F334" s="129"/>
      <c r="G334" s="129"/>
      <c r="H334" s="61" t="s">
        <v>296</v>
      </c>
      <c r="I334" s="76">
        <v>4</v>
      </c>
      <c r="J334" s="63">
        <v>1065.54</v>
      </c>
      <c r="K334" s="63">
        <v>4262.16</v>
      </c>
      <c r="L334" s="64"/>
      <c r="Y334" s="59"/>
      <c r="Z334" s="65" t="s">
        <v>1644</v>
      </c>
      <c r="AA334" s="65" t="s">
        <v>1270</v>
      </c>
      <c r="AB334" s="70"/>
      <c r="AC334" s="70"/>
      <c r="AD334" s="74"/>
      <c r="AE334" s="78"/>
    </row>
    <row r="335" spans="1:31" x14ac:dyDescent="0.25">
      <c r="A335" s="60" t="s">
        <v>663</v>
      </c>
      <c r="B335" s="126" t="s">
        <v>1646</v>
      </c>
      <c r="C335" s="127"/>
      <c r="D335" s="128"/>
      <c r="E335" s="129" t="s">
        <v>1647</v>
      </c>
      <c r="F335" s="129"/>
      <c r="G335" s="129"/>
      <c r="H335" s="61" t="s">
        <v>296</v>
      </c>
      <c r="I335" s="76">
        <v>20</v>
      </c>
      <c r="J335" s="63">
        <v>166.09</v>
      </c>
      <c r="K335" s="63">
        <v>3321.8</v>
      </c>
      <c r="L335" s="64"/>
      <c r="Y335" s="59"/>
      <c r="Z335" s="65" t="s">
        <v>1646</v>
      </c>
      <c r="AA335" s="65" t="s">
        <v>1647</v>
      </c>
      <c r="AB335" s="70"/>
      <c r="AC335" s="70"/>
      <c r="AD335" s="74"/>
      <c r="AE335" s="78"/>
    </row>
    <row r="336" spans="1:31" x14ac:dyDescent="0.25">
      <c r="A336" s="60" t="s">
        <v>666</v>
      </c>
      <c r="B336" s="126" t="s">
        <v>1649</v>
      </c>
      <c r="C336" s="127"/>
      <c r="D336" s="128"/>
      <c r="E336" s="129" t="s">
        <v>1650</v>
      </c>
      <c r="F336" s="129"/>
      <c r="G336" s="129"/>
      <c r="H336" s="61" t="s">
        <v>296</v>
      </c>
      <c r="I336" s="76">
        <v>3</v>
      </c>
      <c r="J336" s="63">
        <v>235.9</v>
      </c>
      <c r="K336" s="63">
        <v>707.7</v>
      </c>
      <c r="L336" s="64"/>
      <c r="Y336" s="59"/>
      <c r="Z336" s="65" t="s">
        <v>1649</v>
      </c>
      <c r="AA336" s="65" t="s">
        <v>1650</v>
      </c>
      <c r="AB336" s="70"/>
      <c r="AC336" s="70"/>
      <c r="AD336" s="74"/>
      <c r="AE336" s="78"/>
    </row>
    <row r="337" spans="1:31" x14ac:dyDescent="0.25">
      <c r="A337" s="60" t="s">
        <v>669</v>
      </c>
      <c r="B337" s="126" t="s">
        <v>1652</v>
      </c>
      <c r="C337" s="127"/>
      <c r="D337" s="128"/>
      <c r="E337" s="129" t="s">
        <v>1653</v>
      </c>
      <c r="F337" s="129"/>
      <c r="G337" s="129"/>
      <c r="H337" s="61" t="s">
        <v>296</v>
      </c>
      <c r="I337" s="76">
        <v>20</v>
      </c>
      <c r="J337" s="63">
        <v>1717.4</v>
      </c>
      <c r="K337" s="63">
        <v>34348</v>
      </c>
      <c r="L337" s="64"/>
      <c r="Y337" s="59"/>
      <c r="Z337" s="65" t="s">
        <v>1652</v>
      </c>
      <c r="AA337" s="65" t="s">
        <v>1653</v>
      </c>
      <c r="AB337" s="70"/>
      <c r="AC337" s="70"/>
      <c r="AD337" s="74"/>
      <c r="AE337" s="78"/>
    </row>
    <row r="338" spans="1:31" ht="26.25" x14ac:dyDescent="0.25">
      <c r="A338" s="60" t="s">
        <v>671</v>
      </c>
      <c r="B338" s="126" t="s">
        <v>639</v>
      </c>
      <c r="C338" s="127"/>
      <c r="D338" s="128"/>
      <c r="E338" s="129" t="s">
        <v>1465</v>
      </c>
      <c r="F338" s="129"/>
      <c r="G338" s="129"/>
      <c r="H338" s="61" t="s">
        <v>296</v>
      </c>
      <c r="I338" s="76">
        <v>20</v>
      </c>
      <c r="J338" s="63">
        <v>4588.2700000000004</v>
      </c>
      <c r="K338" s="63">
        <v>91765.4</v>
      </c>
      <c r="L338" s="64"/>
      <c r="Y338" s="59"/>
      <c r="Z338" s="65" t="s">
        <v>639</v>
      </c>
      <c r="AA338" s="65" t="s">
        <v>1465</v>
      </c>
      <c r="AB338" s="70"/>
      <c r="AC338" s="70"/>
      <c r="AD338" s="74"/>
      <c r="AE338" s="78"/>
    </row>
    <row r="339" spans="1:31" x14ac:dyDescent="0.25">
      <c r="A339" s="60" t="s">
        <v>673</v>
      </c>
      <c r="B339" s="126" t="s">
        <v>642</v>
      </c>
      <c r="C339" s="127"/>
      <c r="D339" s="128"/>
      <c r="E339" s="129" t="s">
        <v>463</v>
      </c>
      <c r="F339" s="129"/>
      <c r="G339" s="129"/>
      <c r="H339" s="61" t="s">
        <v>332</v>
      </c>
      <c r="I339" s="72">
        <v>0.7</v>
      </c>
      <c r="J339" s="63">
        <v>12078.73</v>
      </c>
      <c r="K339" s="63">
        <v>8455.11</v>
      </c>
      <c r="L339" s="64"/>
      <c r="Y339" s="59"/>
      <c r="Z339" s="65" t="s">
        <v>642</v>
      </c>
      <c r="AA339" s="65" t="s">
        <v>463</v>
      </c>
      <c r="AB339" s="70"/>
      <c r="AC339" s="70"/>
      <c r="AD339" s="74"/>
      <c r="AE339" s="78"/>
    </row>
    <row r="340" spans="1:31" x14ac:dyDescent="0.25">
      <c r="A340" s="60" t="s">
        <v>675</v>
      </c>
      <c r="B340" s="126" t="s">
        <v>645</v>
      </c>
      <c r="C340" s="127"/>
      <c r="D340" s="128"/>
      <c r="E340" s="129" t="s">
        <v>1657</v>
      </c>
      <c r="F340" s="129"/>
      <c r="G340" s="129"/>
      <c r="H340" s="61" t="s">
        <v>296</v>
      </c>
      <c r="I340" s="76">
        <v>7</v>
      </c>
      <c r="J340" s="63">
        <v>2153.64</v>
      </c>
      <c r="K340" s="63">
        <v>15075.48</v>
      </c>
      <c r="L340" s="64"/>
      <c r="Y340" s="59"/>
      <c r="Z340" s="65" t="s">
        <v>645</v>
      </c>
      <c r="AA340" s="65" t="s">
        <v>1657</v>
      </c>
      <c r="AB340" s="70"/>
      <c r="AC340" s="70"/>
      <c r="AD340" s="74"/>
      <c r="AE340" s="78"/>
    </row>
    <row r="341" spans="1:31" x14ac:dyDescent="0.25">
      <c r="A341" s="130" t="s">
        <v>464</v>
      </c>
      <c r="B341" s="130"/>
      <c r="C341" s="130"/>
      <c r="D341" s="130"/>
      <c r="E341" s="130"/>
      <c r="F341" s="130"/>
      <c r="G341" s="130"/>
      <c r="H341" s="130"/>
      <c r="I341" s="130"/>
      <c r="J341" s="130"/>
      <c r="K341" s="130"/>
      <c r="L341" s="130"/>
      <c r="Y341" s="59"/>
      <c r="Z341" s="65"/>
      <c r="AA341" s="65"/>
      <c r="AB341" s="70"/>
      <c r="AC341" s="70"/>
      <c r="AD341" s="74" t="s">
        <v>464</v>
      </c>
      <c r="AE341" s="78"/>
    </row>
    <row r="342" spans="1:31" x14ac:dyDescent="0.25">
      <c r="A342" s="60" t="s">
        <v>678</v>
      </c>
      <c r="B342" s="126" t="s">
        <v>648</v>
      </c>
      <c r="C342" s="127"/>
      <c r="D342" s="128"/>
      <c r="E342" s="129" t="s">
        <v>344</v>
      </c>
      <c r="F342" s="129"/>
      <c r="G342" s="129"/>
      <c r="H342" s="61" t="s">
        <v>345</v>
      </c>
      <c r="I342" s="71">
        <v>38.228200000000001</v>
      </c>
      <c r="J342" s="63">
        <v>207855.75</v>
      </c>
      <c r="K342" s="63">
        <v>7945951.1799999997</v>
      </c>
      <c r="L342" s="64"/>
      <c r="Y342" s="59"/>
      <c r="Z342" s="65" t="s">
        <v>648</v>
      </c>
      <c r="AA342" s="65" t="s">
        <v>344</v>
      </c>
      <c r="AB342" s="70"/>
      <c r="AC342" s="70"/>
      <c r="AD342" s="74"/>
      <c r="AE342" s="78"/>
    </row>
    <row r="343" spans="1:31" ht="26.25" x14ac:dyDescent="0.25">
      <c r="A343" s="60" t="s">
        <v>681</v>
      </c>
      <c r="B343" s="126" t="s">
        <v>1660</v>
      </c>
      <c r="C343" s="127"/>
      <c r="D343" s="128"/>
      <c r="E343" s="129" t="s">
        <v>1298</v>
      </c>
      <c r="F343" s="129"/>
      <c r="G343" s="129"/>
      <c r="H343" s="61" t="s">
        <v>131</v>
      </c>
      <c r="I343" s="72">
        <v>85.5</v>
      </c>
      <c r="J343" s="63">
        <v>17577.68</v>
      </c>
      <c r="K343" s="63">
        <v>1502891.64</v>
      </c>
      <c r="L343" s="64"/>
      <c r="Y343" s="59"/>
      <c r="Z343" s="65" t="s">
        <v>1660</v>
      </c>
      <c r="AA343" s="65" t="s">
        <v>1298</v>
      </c>
      <c r="AB343" s="70"/>
      <c r="AC343" s="70"/>
      <c r="AD343" s="74"/>
      <c r="AE343" s="78"/>
    </row>
    <row r="344" spans="1:31" x14ac:dyDescent="0.25">
      <c r="A344" s="60" t="s">
        <v>683</v>
      </c>
      <c r="B344" s="126" t="s">
        <v>1662</v>
      </c>
      <c r="C344" s="127"/>
      <c r="D344" s="128"/>
      <c r="E344" s="129" t="s">
        <v>1472</v>
      </c>
      <c r="F344" s="129"/>
      <c r="G344" s="129"/>
      <c r="H344" s="61" t="s">
        <v>299</v>
      </c>
      <c r="I344" s="62">
        <v>2.0299999999999998</v>
      </c>
      <c r="J344" s="63">
        <v>6392.51</v>
      </c>
      <c r="K344" s="63">
        <v>12976.8</v>
      </c>
      <c r="L344" s="64"/>
      <c r="Y344" s="59"/>
      <c r="Z344" s="65" t="s">
        <v>1662</v>
      </c>
      <c r="AA344" s="65" t="s">
        <v>1472</v>
      </c>
      <c r="AB344" s="70"/>
      <c r="AC344" s="70"/>
      <c r="AD344" s="74"/>
      <c r="AE344" s="78"/>
    </row>
    <row r="345" spans="1:31" ht="39" x14ac:dyDescent="0.25">
      <c r="A345" s="60" t="s">
        <v>685</v>
      </c>
      <c r="B345" s="126" t="s">
        <v>1664</v>
      </c>
      <c r="C345" s="127"/>
      <c r="D345" s="128"/>
      <c r="E345" s="129" t="s">
        <v>1475</v>
      </c>
      <c r="F345" s="129"/>
      <c r="G345" s="129"/>
      <c r="H345" s="61" t="s">
        <v>299</v>
      </c>
      <c r="I345" s="62">
        <v>106.79</v>
      </c>
      <c r="J345" s="63">
        <v>7529.93</v>
      </c>
      <c r="K345" s="63">
        <v>804121.22</v>
      </c>
      <c r="L345" s="64"/>
      <c r="Y345" s="59"/>
      <c r="Z345" s="65" t="s">
        <v>1664</v>
      </c>
      <c r="AA345" s="65" t="s">
        <v>1475</v>
      </c>
      <c r="AB345" s="70"/>
      <c r="AC345" s="70"/>
      <c r="AD345" s="74"/>
      <c r="AE345" s="78"/>
    </row>
    <row r="346" spans="1:31" ht="39" x14ac:dyDescent="0.25">
      <c r="A346" s="60" t="s">
        <v>687</v>
      </c>
      <c r="B346" s="126" t="s">
        <v>1666</v>
      </c>
      <c r="C346" s="127"/>
      <c r="D346" s="128"/>
      <c r="E346" s="129" t="s">
        <v>1478</v>
      </c>
      <c r="F346" s="129"/>
      <c r="G346" s="129"/>
      <c r="H346" s="61" t="s">
        <v>299</v>
      </c>
      <c r="I346" s="62">
        <v>236.74</v>
      </c>
      <c r="J346" s="63">
        <v>6355.97</v>
      </c>
      <c r="K346" s="63">
        <v>1504712.34</v>
      </c>
      <c r="L346" s="64"/>
      <c r="Y346" s="59"/>
      <c r="Z346" s="65" t="s">
        <v>1666</v>
      </c>
      <c r="AA346" s="65" t="s">
        <v>1478</v>
      </c>
      <c r="AB346" s="70"/>
      <c r="AC346" s="70"/>
      <c r="AD346" s="74"/>
      <c r="AE346" s="78"/>
    </row>
    <row r="347" spans="1:31" ht="39" x14ac:dyDescent="0.25">
      <c r="A347" s="60" t="s">
        <v>689</v>
      </c>
      <c r="B347" s="126" t="s">
        <v>1668</v>
      </c>
      <c r="C347" s="127"/>
      <c r="D347" s="128"/>
      <c r="E347" s="129" t="s">
        <v>1481</v>
      </c>
      <c r="F347" s="129"/>
      <c r="G347" s="129"/>
      <c r="H347" s="61" t="s">
        <v>131</v>
      </c>
      <c r="I347" s="66">
        <v>61.875</v>
      </c>
      <c r="J347" s="63">
        <v>15707.55</v>
      </c>
      <c r="K347" s="63">
        <v>971904.66</v>
      </c>
      <c r="L347" s="64"/>
      <c r="Y347" s="59"/>
      <c r="Z347" s="65" t="s">
        <v>1668</v>
      </c>
      <c r="AA347" s="65" t="s">
        <v>1481</v>
      </c>
      <c r="AB347" s="70"/>
      <c r="AC347" s="70"/>
      <c r="AD347" s="74"/>
      <c r="AE347" s="78"/>
    </row>
    <row r="348" spans="1:31" ht="39" x14ac:dyDescent="0.25">
      <c r="A348" s="60" t="s">
        <v>691</v>
      </c>
      <c r="B348" s="126" t="s">
        <v>658</v>
      </c>
      <c r="C348" s="127"/>
      <c r="D348" s="128"/>
      <c r="E348" s="129" t="s">
        <v>1310</v>
      </c>
      <c r="F348" s="129"/>
      <c r="G348" s="129"/>
      <c r="H348" s="61" t="s">
        <v>299</v>
      </c>
      <c r="I348" s="62">
        <v>51.62</v>
      </c>
      <c r="J348" s="63">
        <v>3420.31</v>
      </c>
      <c r="K348" s="63">
        <v>176556.4</v>
      </c>
      <c r="L348" s="64"/>
      <c r="Y348" s="59"/>
      <c r="Z348" s="65" t="s">
        <v>658</v>
      </c>
      <c r="AA348" s="65" t="s">
        <v>1310</v>
      </c>
      <c r="AB348" s="70"/>
      <c r="AC348" s="70"/>
      <c r="AD348" s="74"/>
      <c r="AE348" s="78"/>
    </row>
    <row r="349" spans="1:31" x14ac:dyDescent="0.25">
      <c r="A349" s="60" t="s">
        <v>694</v>
      </c>
      <c r="B349" s="126" t="s">
        <v>1671</v>
      </c>
      <c r="C349" s="127"/>
      <c r="D349" s="128"/>
      <c r="E349" s="129" t="s">
        <v>1312</v>
      </c>
      <c r="F349" s="129"/>
      <c r="G349" s="129"/>
      <c r="H349" s="61" t="s">
        <v>131</v>
      </c>
      <c r="I349" s="62">
        <v>7.16</v>
      </c>
      <c r="J349" s="63">
        <v>29391.98</v>
      </c>
      <c r="K349" s="63">
        <v>210446.58</v>
      </c>
      <c r="L349" s="64"/>
      <c r="Y349" s="59"/>
      <c r="Z349" s="65" t="s">
        <v>1671</v>
      </c>
      <c r="AA349" s="65" t="s">
        <v>1312</v>
      </c>
      <c r="AB349" s="70"/>
      <c r="AC349" s="70"/>
      <c r="AD349" s="74"/>
      <c r="AE349" s="78"/>
    </row>
    <row r="350" spans="1:31" ht="26.25" x14ac:dyDescent="0.25">
      <c r="A350" s="60" t="s">
        <v>697</v>
      </c>
      <c r="B350" s="126" t="s">
        <v>1673</v>
      </c>
      <c r="C350" s="127"/>
      <c r="D350" s="128"/>
      <c r="E350" s="129" t="s">
        <v>1315</v>
      </c>
      <c r="F350" s="129"/>
      <c r="G350" s="129"/>
      <c r="H350" s="61" t="s">
        <v>131</v>
      </c>
      <c r="I350" s="62">
        <v>63.75</v>
      </c>
      <c r="J350" s="63">
        <v>12931.35</v>
      </c>
      <c r="K350" s="63">
        <v>824373.56</v>
      </c>
      <c r="L350" s="64"/>
      <c r="Y350" s="59"/>
      <c r="Z350" s="65" t="s">
        <v>1673</v>
      </c>
      <c r="AA350" s="65" t="s">
        <v>1315</v>
      </c>
      <c r="AB350" s="70"/>
      <c r="AC350" s="70"/>
      <c r="AD350" s="74"/>
      <c r="AE350" s="78"/>
    </row>
    <row r="351" spans="1:31" ht="26.25" x14ac:dyDescent="0.25">
      <c r="A351" s="60" t="s">
        <v>700</v>
      </c>
      <c r="B351" s="126" t="s">
        <v>1675</v>
      </c>
      <c r="C351" s="127"/>
      <c r="D351" s="128"/>
      <c r="E351" s="129" t="s">
        <v>1318</v>
      </c>
      <c r="F351" s="129"/>
      <c r="G351" s="129"/>
      <c r="H351" s="61" t="s">
        <v>296</v>
      </c>
      <c r="I351" s="76">
        <v>75</v>
      </c>
      <c r="J351" s="63">
        <v>10096.84</v>
      </c>
      <c r="K351" s="63">
        <v>757263</v>
      </c>
      <c r="L351" s="64"/>
      <c r="Y351" s="59"/>
      <c r="Z351" s="65" t="s">
        <v>1675</v>
      </c>
      <c r="AA351" s="65" t="s">
        <v>1318</v>
      </c>
      <c r="AB351" s="70"/>
      <c r="AC351" s="70"/>
      <c r="AD351" s="74"/>
      <c r="AE351" s="78"/>
    </row>
    <row r="352" spans="1:31" x14ac:dyDescent="0.25">
      <c r="A352" s="60" t="s">
        <v>703</v>
      </c>
      <c r="B352" s="126" t="s">
        <v>1677</v>
      </c>
      <c r="C352" s="127"/>
      <c r="D352" s="128"/>
      <c r="E352" s="129" t="s">
        <v>1321</v>
      </c>
      <c r="F352" s="129"/>
      <c r="G352" s="129"/>
      <c r="H352" s="61" t="s">
        <v>296</v>
      </c>
      <c r="I352" s="76">
        <v>150</v>
      </c>
      <c r="J352" s="63">
        <v>5644.43</v>
      </c>
      <c r="K352" s="63">
        <v>846664.5</v>
      </c>
      <c r="L352" s="64"/>
      <c r="Y352" s="59"/>
      <c r="Z352" s="65" t="s">
        <v>1677</v>
      </c>
      <c r="AA352" s="65" t="s">
        <v>1321</v>
      </c>
      <c r="AB352" s="70"/>
      <c r="AC352" s="70"/>
      <c r="AD352" s="74"/>
      <c r="AE352" s="78"/>
    </row>
    <row r="353" spans="1:31" ht="26.25" x14ac:dyDescent="0.25">
      <c r="A353" s="60" t="s">
        <v>704</v>
      </c>
      <c r="B353" s="126" t="s">
        <v>1679</v>
      </c>
      <c r="C353" s="127"/>
      <c r="D353" s="128"/>
      <c r="E353" s="129" t="s">
        <v>1680</v>
      </c>
      <c r="F353" s="129"/>
      <c r="G353" s="129"/>
      <c r="H353" s="61" t="s">
        <v>118</v>
      </c>
      <c r="I353" s="71">
        <v>3.9813000000000001</v>
      </c>
      <c r="J353" s="63">
        <v>164254.88</v>
      </c>
      <c r="K353" s="63">
        <v>653947.94999999995</v>
      </c>
      <c r="L353" s="64"/>
      <c r="Y353" s="59"/>
      <c r="Z353" s="65" t="s">
        <v>1679</v>
      </c>
      <c r="AA353" s="65" t="s">
        <v>1680</v>
      </c>
      <c r="AB353" s="70"/>
      <c r="AC353" s="70"/>
      <c r="AD353" s="74"/>
      <c r="AE353" s="78"/>
    </row>
    <row r="354" spans="1:31" x14ac:dyDescent="0.25">
      <c r="A354" s="60" t="s">
        <v>705</v>
      </c>
      <c r="B354" s="126" t="s">
        <v>1682</v>
      </c>
      <c r="C354" s="127"/>
      <c r="D354" s="128"/>
      <c r="E354" s="129" t="s">
        <v>348</v>
      </c>
      <c r="F354" s="129"/>
      <c r="G354" s="129"/>
      <c r="H354" s="61" t="s">
        <v>118</v>
      </c>
      <c r="I354" s="73">
        <v>6.0309600000000003</v>
      </c>
      <c r="J354" s="63">
        <v>350641.53</v>
      </c>
      <c r="K354" s="63">
        <v>2114705.04</v>
      </c>
      <c r="L354" s="64"/>
      <c r="Y354" s="59"/>
      <c r="Z354" s="65" t="s">
        <v>1682</v>
      </c>
      <c r="AA354" s="65" t="s">
        <v>348</v>
      </c>
      <c r="AB354" s="70"/>
      <c r="AC354" s="70"/>
      <c r="AD354" s="74"/>
      <c r="AE354" s="78"/>
    </row>
    <row r="355" spans="1:31" x14ac:dyDescent="0.25">
      <c r="A355" s="60" t="s">
        <v>706</v>
      </c>
      <c r="B355" s="126" t="s">
        <v>1684</v>
      </c>
      <c r="C355" s="127"/>
      <c r="D355" s="128"/>
      <c r="E355" s="129" t="s">
        <v>351</v>
      </c>
      <c r="F355" s="129"/>
      <c r="G355" s="129"/>
      <c r="H355" s="61" t="s">
        <v>270</v>
      </c>
      <c r="I355" s="73">
        <v>2.2302399999999998</v>
      </c>
      <c r="J355" s="63">
        <v>8386.2199999999993</v>
      </c>
      <c r="K355" s="63">
        <v>18703.28</v>
      </c>
      <c r="L355" s="64"/>
      <c r="Y355" s="59"/>
      <c r="Z355" s="65" t="s">
        <v>1684</v>
      </c>
      <c r="AA355" s="65" t="s">
        <v>351</v>
      </c>
      <c r="AB355" s="70"/>
      <c r="AC355" s="70"/>
      <c r="AD355" s="74"/>
      <c r="AE355" s="78"/>
    </row>
    <row r="356" spans="1:31" x14ac:dyDescent="0.25">
      <c r="A356" s="60" t="s">
        <v>707</v>
      </c>
      <c r="B356" s="126" t="s">
        <v>1686</v>
      </c>
      <c r="C356" s="127"/>
      <c r="D356" s="128"/>
      <c r="E356" s="129" t="s">
        <v>354</v>
      </c>
      <c r="F356" s="129"/>
      <c r="G356" s="129"/>
      <c r="H356" s="61" t="s">
        <v>270</v>
      </c>
      <c r="I356" s="73">
        <v>2.2302399999999998</v>
      </c>
      <c r="J356" s="63">
        <v>7786.45</v>
      </c>
      <c r="K356" s="63">
        <v>17365.650000000001</v>
      </c>
      <c r="L356" s="64"/>
      <c r="Y356" s="59"/>
      <c r="Z356" s="65" t="s">
        <v>1686</v>
      </c>
      <c r="AA356" s="65" t="s">
        <v>354</v>
      </c>
      <c r="AB356" s="70"/>
      <c r="AC356" s="70"/>
      <c r="AD356" s="74"/>
      <c r="AE356" s="78"/>
    </row>
    <row r="357" spans="1:31" ht="26.25" x14ac:dyDescent="0.25">
      <c r="A357" s="60" t="s">
        <v>710</v>
      </c>
      <c r="B357" s="126" t="s">
        <v>1688</v>
      </c>
      <c r="C357" s="127"/>
      <c r="D357" s="128"/>
      <c r="E357" s="129" t="s">
        <v>357</v>
      </c>
      <c r="F357" s="129"/>
      <c r="G357" s="129"/>
      <c r="H357" s="61" t="s">
        <v>358</v>
      </c>
      <c r="I357" s="62">
        <v>3.49</v>
      </c>
      <c r="J357" s="63">
        <v>128945.54</v>
      </c>
      <c r="K357" s="63">
        <v>450019.93</v>
      </c>
      <c r="L357" s="64"/>
      <c r="Y357" s="59"/>
      <c r="Z357" s="65" t="s">
        <v>1688</v>
      </c>
      <c r="AA357" s="65" t="s">
        <v>357</v>
      </c>
      <c r="AB357" s="70"/>
      <c r="AC357" s="70"/>
      <c r="AD357" s="74"/>
      <c r="AE357" s="78"/>
    </row>
    <row r="358" spans="1:31" x14ac:dyDescent="0.25">
      <c r="A358" s="60" t="s">
        <v>711</v>
      </c>
      <c r="B358" s="126" t="s">
        <v>1690</v>
      </c>
      <c r="C358" s="127"/>
      <c r="D358" s="128"/>
      <c r="E358" s="129" t="s">
        <v>360</v>
      </c>
      <c r="F358" s="129"/>
      <c r="G358" s="129"/>
      <c r="H358" s="61" t="s">
        <v>118</v>
      </c>
      <c r="I358" s="73">
        <v>1.9330499999999999</v>
      </c>
      <c r="J358" s="63">
        <v>72745.820000000007</v>
      </c>
      <c r="K358" s="63">
        <v>140621.31</v>
      </c>
      <c r="L358" s="64"/>
      <c r="Y358" s="59"/>
      <c r="Z358" s="65" t="s">
        <v>1690</v>
      </c>
      <c r="AA358" s="65" t="s">
        <v>360</v>
      </c>
      <c r="AB358" s="70"/>
      <c r="AC358" s="70"/>
      <c r="AD358" s="74"/>
      <c r="AE358" s="78"/>
    </row>
    <row r="359" spans="1:31" ht="26.25" x14ac:dyDescent="0.25">
      <c r="A359" s="60" t="s">
        <v>712</v>
      </c>
      <c r="B359" s="126" t="s">
        <v>1692</v>
      </c>
      <c r="C359" s="127"/>
      <c r="D359" s="128"/>
      <c r="E359" s="129" t="s">
        <v>443</v>
      </c>
      <c r="F359" s="129"/>
      <c r="G359" s="129"/>
      <c r="H359" s="61" t="s">
        <v>299</v>
      </c>
      <c r="I359" s="72">
        <v>36.9</v>
      </c>
      <c r="J359" s="63">
        <v>1192.6300000000001</v>
      </c>
      <c r="K359" s="63">
        <v>44008.05</v>
      </c>
      <c r="L359" s="64"/>
      <c r="Y359" s="59"/>
      <c r="Z359" s="65" t="s">
        <v>1692</v>
      </c>
      <c r="AA359" s="65" t="s">
        <v>443</v>
      </c>
      <c r="AB359" s="70"/>
      <c r="AC359" s="70"/>
      <c r="AD359" s="74"/>
      <c r="AE359" s="78"/>
    </row>
    <row r="360" spans="1:31" ht="26.25" x14ac:dyDescent="0.25">
      <c r="A360" s="60" t="s">
        <v>714</v>
      </c>
      <c r="B360" s="126" t="s">
        <v>1694</v>
      </c>
      <c r="C360" s="127"/>
      <c r="D360" s="128"/>
      <c r="E360" s="129" t="s">
        <v>446</v>
      </c>
      <c r="F360" s="129"/>
      <c r="G360" s="129"/>
      <c r="H360" s="61" t="s">
        <v>299</v>
      </c>
      <c r="I360" s="72">
        <v>67.8</v>
      </c>
      <c r="J360" s="63">
        <v>1680</v>
      </c>
      <c r="K360" s="63">
        <v>113904</v>
      </c>
      <c r="L360" s="64"/>
      <c r="Y360" s="59"/>
      <c r="Z360" s="65" t="s">
        <v>1694</v>
      </c>
      <c r="AA360" s="65" t="s">
        <v>446</v>
      </c>
      <c r="AB360" s="70"/>
      <c r="AC360" s="70"/>
      <c r="AD360" s="74"/>
      <c r="AE360" s="78"/>
    </row>
    <row r="361" spans="1:31" ht="26.25" x14ac:dyDescent="0.25">
      <c r="A361" s="60" t="s">
        <v>717</v>
      </c>
      <c r="B361" s="126" t="s">
        <v>1696</v>
      </c>
      <c r="C361" s="127"/>
      <c r="D361" s="128"/>
      <c r="E361" s="129" t="s">
        <v>362</v>
      </c>
      <c r="F361" s="129"/>
      <c r="G361" s="129"/>
      <c r="H361" s="61" t="s">
        <v>310</v>
      </c>
      <c r="I361" s="71">
        <v>3.6900000000000002E-2</v>
      </c>
      <c r="J361" s="63">
        <v>526298.78</v>
      </c>
      <c r="K361" s="63">
        <v>19420.419999999998</v>
      </c>
      <c r="L361" s="64"/>
      <c r="Y361" s="59"/>
      <c r="Z361" s="65" t="s">
        <v>1696</v>
      </c>
      <c r="AA361" s="65" t="s">
        <v>362</v>
      </c>
      <c r="AB361" s="70"/>
      <c r="AC361" s="70"/>
      <c r="AD361" s="74"/>
      <c r="AE361" s="78"/>
    </row>
    <row r="362" spans="1:31" ht="26.25" x14ac:dyDescent="0.25">
      <c r="A362" s="60" t="s">
        <v>719</v>
      </c>
      <c r="B362" s="126" t="s">
        <v>1698</v>
      </c>
      <c r="C362" s="127"/>
      <c r="D362" s="128"/>
      <c r="E362" s="129" t="s">
        <v>1339</v>
      </c>
      <c r="F362" s="129"/>
      <c r="G362" s="129"/>
      <c r="H362" s="61" t="s">
        <v>1340</v>
      </c>
      <c r="I362" s="66">
        <v>22.878</v>
      </c>
      <c r="J362" s="63">
        <v>222.66</v>
      </c>
      <c r="K362" s="63">
        <v>5094.0200000000004</v>
      </c>
      <c r="L362" s="64"/>
      <c r="Y362" s="59"/>
      <c r="Z362" s="65" t="s">
        <v>1698</v>
      </c>
      <c r="AA362" s="65" t="s">
        <v>1339</v>
      </c>
      <c r="AB362" s="70"/>
      <c r="AC362" s="70"/>
      <c r="AD362" s="74"/>
      <c r="AE362" s="78"/>
    </row>
    <row r="363" spans="1:31" ht="26.25" x14ac:dyDescent="0.25">
      <c r="A363" s="60" t="s">
        <v>721</v>
      </c>
      <c r="B363" s="126" t="s">
        <v>1700</v>
      </c>
      <c r="C363" s="127"/>
      <c r="D363" s="128"/>
      <c r="E363" s="129" t="s">
        <v>364</v>
      </c>
      <c r="F363" s="129"/>
      <c r="G363" s="129"/>
      <c r="H363" s="61" t="s">
        <v>310</v>
      </c>
      <c r="I363" s="71">
        <v>6.7799999999999999E-2</v>
      </c>
      <c r="J363" s="63">
        <v>745334.17</v>
      </c>
      <c r="K363" s="63">
        <v>50533.66</v>
      </c>
      <c r="L363" s="64"/>
      <c r="Y363" s="59"/>
      <c r="Z363" s="65" t="s">
        <v>1700</v>
      </c>
      <c r="AA363" s="65" t="s">
        <v>364</v>
      </c>
      <c r="AB363" s="70"/>
      <c r="AC363" s="70"/>
      <c r="AD363" s="74"/>
      <c r="AE363" s="78"/>
    </row>
    <row r="364" spans="1:31" ht="26.25" x14ac:dyDescent="0.25">
      <c r="A364" s="60" t="s">
        <v>723</v>
      </c>
      <c r="B364" s="126" t="s">
        <v>1702</v>
      </c>
      <c r="C364" s="127"/>
      <c r="D364" s="128"/>
      <c r="E364" s="129" t="s">
        <v>1339</v>
      </c>
      <c r="F364" s="129"/>
      <c r="G364" s="129"/>
      <c r="H364" s="61" t="s">
        <v>1340</v>
      </c>
      <c r="I364" s="66">
        <v>58.985999999999997</v>
      </c>
      <c r="J364" s="63">
        <v>222.66</v>
      </c>
      <c r="K364" s="63">
        <v>13133.82</v>
      </c>
      <c r="L364" s="64"/>
      <c r="Y364" s="59"/>
      <c r="Z364" s="65" t="s">
        <v>1702</v>
      </c>
      <c r="AA364" s="65" t="s">
        <v>1339</v>
      </c>
      <c r="AB364" s="70"/>
      <c r="AC364" s="70"/>
      <c r="AD364" s="74"/>
      <c r="AE364" s="78"/>
    </row>
    <row r="365" spans="1:31" x14ac:dyDescent="0.25">
      <c r="A365" s="60" t="s">
        <v>725</v>
      </c>
      <c r="B365" s="126" t="s">
        <v>1704</v>
      </c>
      <c r="C365" s="127"/>
      <c r="D365" s="128"/>
      <c r="E365" s="129" t="s">
        <v>367</v>
      </c>
      <c r="F365" s="129"/>
      <c r="G365" s="129"/>
      <c r="H365" s="61" t="s">
        <v>368</v>
      </c>
      <c r="I365" s="76">
        <v>349</v>
      </c>
      <c r="J365" s="63">
        <v>3421.71</v>
      </c>
      <c r="K365" s="63">
        <v>1194176.79</v>
      </c>
      <c r="L365" s="64"/>
      <c r="Y365" s="59"/>
      <c r="Z365" s="65" t="s">
        <v>1704</v>
      </c>
      <c r="AA365" s="65" t="s">
        <v>367</v>
      </c>
      <c r="AB365" s="70"/>
      <c r="AC365" s="70"/>
      <c r="AD365" s="74"/>
      <c r="AE365" s="78"/>
    </row>
    <row r="366" spans="1:31" ht="26.25" x14ac:dyDescent="0.25">
      <c r="A366" s="60" t="s">
        <v>727</v>
      </c>
      <c r="B366" s="126" t="s">
        <v>1706</v>
      </c>
      <c r="C366" s="127"/>
      <c r="D366" s="128"/>
      <c r="E366" s="129" t="s">
        <v>370</v>
      </c>
      <c r="F366" s="129"/>
      <c r="G366" s="129"/>
      <c r="H366" s="61" t="s">
        <v>270</v>
      </c>
      <c r="I366" s="71">
        <v>24.003599999999999</v>
      </c>
      <c r="J366" s="63">
        <v>32427.23</v>
      </c>
      <c r="K366" s="63">
        <v>778370.26</v>
      </c>
      <c r="L366" s="64"/>
      <c r="Y366" s="59"/>
      <c r="Z366" s="65" t="s">
        <v>1706</v>
      </c>
      <c r="AA366" s="65" t="s">
        <v>370</v>
      </c>
      <c r="AB366" s="70"/>
      <c r="AC366" s="70"/>
      <c r="AD366" s="74"/>
      <c r="AE366" s="78"/>
    </row>
    <row r="367" spans="1:31" x14ac:dyDescent="0.25">
      <c r="A367" s="60" t="s">
        <v>729</v>
      </c>
      <c r="B367" s="126" t="s">
        <v>1708</v>
      </c>
      <c r="C367" s="127"/>
      <c r="D367" s="128"/>
      <c r="E367" s="129" t="s">
        <v>1350</v>
      </c>
      <c r="F367" s="129"/>
      <c r="G367" s="129"/>
      <c r="H367" s="61" t="s">
        <v>118</v>
      </c>
      <c r="I367" s="75">
        <v>0.38405800000000001</v>
      </c>
      <c r="J367" s="63">
        <v>40931.96</v>
      </c>
      <c r="K367" s="63">
        <v>15720.25</v>
      </c>
      <c r="L367" s="64"/>
      <c r="Y367" s="59"/>
      <c r="Z367" s="65" t="s">
        <v>1708</v>
      </c>
      <c r="AA367" s="65" t="s">
        <v>1350</v>
      </c>
      <c r="AB367" s="70"/>
      <c r="AC367" s="70"/>
      <c r="AD367" s="74"/>
      <c r="AE367" s="78"/>
    </row>
    <row r="368" spans="1:31" ht="51.75" x14ac:dyDescent="0.25">
      <c r="A368" s="60" t="s">
        <v>732</v>
      </c>
      <c r="B368" s="126" t="s">
        <v>1710</v>
      </c>
      <c r="C368" s="127"/>
      <c r="D368" s="128"/>
      <c r="E368" s="129" t="s">
        <v>1352</v>
      </c>
      <c r="F368" s="129"/>
      <c r="G368" s="129"/>
      <c r="H368" s="61" t="s">
        <v>1353</v>
      </c>
      <c r="I368" s="66">
        <v>5760.8639999999996</v>
      </c>
      <c r="J368" s="63">
        <v>245.92</v>
      </c>
      <c r="K368" s="63">
        <v>1416711.67</v>
      </c>
      <c r="L368" s="64"/>
      <c r="Y368" s="59"/>
      <c r="Z368" s="65" t="s">
        <v>1710</v>
      </c>
      <c r="AA368" s="65" t="s">
        <v>1352</v>
      </c>
      <c r="AB368" s="70"/>
      <c r="AC368" s="70"/>
      <c r="AD368" s="74"/>
      <c r="AE368" s="78"/>
    </row>
    <row r="369" spans="1:31" x14ac:dyDescent="0.25">
      <c r="A369" s="60" t="s">
        <v>735</v>
      </c>
      <c r="B369" s="126" t="s">
        <v>1712</v>
      </c>
      <c r="C369" s="127"/>
      <c r="D369" s="128"/>
      <c r="E369" s="129" t="s">
        <v>372</v>
      </c>
      <c r="F369" s="129"/>
      <c r="G369" s="129"/>
      <c r="H369" s="61" t="s">
        <v>170</v>
      </c>
      <c r="I369" s="66">
        <v>0.61199999999999999</v>
      </c>
      <c r="J369" s="63">
        <v>198202.98</v>
      </c>
      <c r="K369" s="63">
        <v>121300.22</v>
      </c>
      <c r="L369" s="64"/>
      <c r="Y369" s="59"/>
      <c r="Z369" s="65" t="s">
        <v>1712</v>
      </c>
      <c r="AA369" s="65" t="s">
        <v>372</v>
      </c>
      <c r="AB369" s="70"/>
      <c r="AC369" s="70"/>
      <c r="AD369" s="74"/>
      <c r="AE369" s="78"/>
    </row>
    <row r="370" spans="1:31" x14ac:dyDescent="0.25">
      <c r="A370" s="60" t="s">
        <v>736</v>
      </c>
      <c r="B370" s="126" t="s">
        <v>1714</v>
      </c>
      <c r="C370" s="127"/>
      <c r="D370" s="128"/>
      <c r="E370" s="129" t="s">
        <v>1356</v>
      </c>
      <c r="F370" s="129"/>
      <c r="G370" s="129"/>
      <c r="H370" s="61" t="s">
        <v>131</v>
      </c>
      <c r="I370" s="66">
        <v>62.423999999999999</v>
      </c>
      <c r="J370" s="63">
        <v>6907.24</v>
      </c>
      <c r="K370" s="63">
        <v>431177.55</v>
      </c>
      <c r="L370" s="64"/>
      <c r="Y370" s="59"/>
      <c r="Z370" s="65" t="s">
        <v>1714</v>
      </c>
      <c r="AA370" s="65" t="s">
        <v>1356</v>
      </c>
      <c r="AB370" s="70"/>
      <c r="AC370" s="70"/>
      <c r="AD370" s="74"/>
      <c r="AE370" s="78"/>
    </row>
    <row r="371" spans="1:31" x14ac:dyDescent="0.25">
      <c r="A371" s="60" t="s">
        <v>738</v>
      </c>
      <c r="B371" s="126" t="s">
        <v>1716</v>
      </c>
      <c r="C371" s="127"/>
      <c r="D371" s="128"/>
      <c r="E371" s="129" t="s">
        <v>1358</v>
      </c>
      <c r="F371" s="129"/>
      <c r="G371" s="129"/>
      <c r="H371" s="61" t="s">
        <v>131</v>
      </c>
      <c r="I371" s="72">
        <v>61.2</v>
      </c>
      <c r="J371" s="63">
        <v>241.76</v>
      </c>
      <c r="K371" s="63">
        <v>14795.71</v>
      </c>
      <c r="L371" s="64"/>
      <c r="Y371" s="59"/>
      <c r="Z371" s="65" t="s">
        <v>1716</v>
      </c>
      <c r="AA371" s="65" t="s">
        <v>1358</v>
      </c>
      <c r="AB371" s="70"/>
      <c r="AC371" s="70"/>
      <c r="AD371" s="74"/>
      <c r="AE371" s="78"/>
    </row>
    <row r="372" spans="1:31" x14ac:dyDescent="0.25">
      <c r="A372" s="130" t="s">
        <v>481</v>
      </c>
      <c r="B372" s="130"/>
      <c r="C372" s="130"/>
      <c r="D372" s="130"/>
      <c r="E372" s="130"/>
      <c r="F372" s="130"/>
      <c r="G372" s="130"/>
      <c r="H372" s="130"/>
      <c r="I372" s="130"/>
      <c r="J372" s="130"/>
      <c r="K372" s="130"/>
      <c r="L372" s="130"/>
      <c r="Y372" s="59"/>
      <c r="Z372" s="65"/>
      <c r="AA372" s="65"/>
      <c r="AB372" s="70"/>
      <c r="AC372" s="70"/>
      <c r="AD372" s="74" t="s">
        <v>481</v>
      </c>
      <c r="AE372" s="78"/>
    </row>
    <row r="373" spans="1:31" x14ac:dyDescent="0.25">
      <c r="A373" s="60" t="s">
        <v>740</v>
      </c>
      <c r="B373" s="126" t="s">
        <v>1718</v>
      </c>
      <c r="C373" s="127"/>
      <c r="D373" s="128"/>
      <c r="E373" s="129" t="s">
        <v>315</v>
      </c>
      <c r="F373" s="129"/>
      <c r="G373" s="129"/>
      <c r="H373" s="61" t="s">
        <v>310</v>
      </c>
      <c r="I373" s="66">
        <v>5.2999999999999999E-2</v>
      </c>
      <c r="J373" s="63">
        <v>326660.15999999997</v>
      </c>
      <c r="K373" s="63">
        <v>17312.990000000002</v>
      </c>
      <c r="L373" s="64"/>
      <c r="Y373" s="59"/>
      <c r="Z373" s="65" t="s">
        <v>1718</v>
      </c>
      <c r="AA373" s="65" t="s">
        <v>315</v>
      </c>
      <c r="AB373" s="70"/>
      <c r="AC373" s="70"/>
      <c r="AD373" s="74"/>
      <c r="AE373" s="78"/>
    </row>
    <row r="374" spans="1:31" ht="39" x14ac:dyDescent="0.25">
      <c r="A374" s="60" t="s">
        <v>742</v>
      </c>
      <c r="B374" s="126" t="s">
        <v>1720</v>
      </c>
      <c r="C374" s="127"/>
      <c r="D374" s="128"/>
      <c r="E374" s="129" t="s">
        <v>1254</v>
      </c>
      <c r="F374" s="129"/>
      <c r="G374" s="129"/>
      <c r="H374" s="61" t="s">
        <v>299</v>
      </c>
      <c r="I374" s="66">
        <v>53.423999999999999</v>
      </c>
      <c r="J374" s="63">
        <v>406.55</v>
      </c>
      <c r="K374" s="63">
        <v>21719.53</v>
      </c>
      <c r="L374" s="64"/>
      <c r="Y374" s="59"/>
      <c r="Z374" s="65" t="s">
        <v>1720</v>
      </c>
      <c r="AA374" s="65" t="s">
        <v>1254</v>
      </c>
      <c r="AB374" s="70"/>
      <c r="AC374" s="70"/>
      <c r="AD374" s="74"/>
      <c r="AE374" s="78"/>
    </row>
    <row r="375" spans="1:31" ht="26.25" x14ac:dyDescent="0.25">
      <c r="A375" s="60" t="s">
        <v>744</v>
      </c>
      <c r="B375" s="126" t="s">
        <v>1722</v>
      </c>
      <c r="C375" s="127"/>
      <c r="D375" s="128"/>
      <c r="E375" s="129" t="s">
        <v>331</v>
      </c>
      <c r="F375" s="129"/>
      <c r="G375" s="129"/>
      <c r="H375" s="61" t="s">
        <v>332</v>
      </c>
      <c r="I375" s="72">
        <v>21.2</v>
      </c>
      <c r="J375" s="63">
        <v>6058.21</v>
      </c>
      <c r="K375" s="63">
        <v>128434.05</v>
      </c>
      <c r="L375" s="64"/>
      <c r="Y375" s="59"/>
      <c r="Z375" s="65" t="s">
        <v>1722</v>
      </c>
      <c r="AA375" s="65" t="s">
        <v>331</v>
      </c>
      <c r="AB375" s="70"/>
      <c r="AC375" s="70"/>
      <c r="AD375" s="74"/>
      <c r="AE375" s="78"/>
    </row>
    <row r="376" spans="1:31" ht="26.25" x14ac:dyDescent="0.25">
      <c r="A376" s="60" t="s">
        <v>747</v>
      </c>
      <c r="B376" s="126" t="s">
        <v>1724</v>
      </c>
      <c r="C376" s="127"/>
      <c r="D376" s="128"/>
      <c r="E376" s="129" t="s">
        <v>1278</v>
      </c>
      <c r="F376" s="129"/>
      <c r="G376" s="129"/>
      <c r="H376" s="61" t="s">
        <v>296</v>
      </c>
      <c r="I376" s="76">
        <v>106</v>
      </c>
      <c r="J376" s="63">
        <v>294.37</v>
      </c>
      <c r="K376" s="63">
        <v>31203.22</v>
      </c>
      <c r="L376" s="64"/>
      <c r="Y376" s="59"/>
      <c r="Z376" s="65" t="s">
        <v>1724</v>
      </c>
      <c r="AA376" s="65" t="s">
        <v>1278</v>
      </c>
      <c r="AB376" s="70"/>
      <c r="AC376" s="70"/>
      <c r="AD376" s="74"/>
      <c r="AE376" s="78"/>
    </row>
    <row r="377" spans="1:31" ht="26.25" x14ac:dyDescent="0.25">
      <c r="A377" s="60" t="s">
        <v>749</v>
      </c>
      <c r="B377" s="126" t="s">
        <v>1726</v>
      </c>
      <c r="C377" s="127"/>
      <c r="D377" s="128"/>
      <c r="E377" s="129" t="s">
        <v>1727</v>
      </c>
      <c r="F377" s="129"/>
      <c r="G377" s="129"/>
      <c r="H377" s="61" t="s">
        <v>296</v>
      </c>
      <c r="I377" s="76">
        <v>106</v>
      </c>
      <c r="J377" s="63">
        <v>2958.1</v>
      </c>
      <c r="K377" s="63">
        <v>313558.59999999998</v>
      </c>
      <c r="L377" s="64"/>
      <c r="Y377" s="59"/>
      <c r="Z377" s="65" t="s">
        <v>1726</v>
      </c>
      <c r="AA377" s="65" t="s">
        <v>1727</v>
      </c>
      <c r="AB377" s="70"/>
      <c r="AC377" s="70"/>
      <c r="AD377" s="74"/>
      <c r="AE377" s="78"/>
    </row>
    <row r="378" spans="1:31" x14ac:dyDescent="0.25">
      <c r="A378" s="60" t="s">
        <v>751</v>
      </c>
      <c r="B378" s="126" t="s">
        <v>1729</v>
      </c>
      <c r="C378" s="127"/>
      <c r="D378" s="128"/>
      <c r="E378" s="129" t="s">
        <v>382</v>
      </c>
      <c r="F378" s="129"/>
      <c r="G378" s="129"/>
      <c r="H378" s="61" t="s">
        <v>332</v>
      </c>
      <c r="I378" s="72">
        <v>5.3</v>
      </c>
      <c r="J378" s="63">
        <v>8933.7099999999991</v>
      </c>
      <c r="K378" s="63">
        <v>47348.66</v>
      </c>
      <c r="L378" s="64"/>
      <c r="Y378" s="59"/>
      <c r="Z378" s="65" t="s">
        <v>1729</v>
      </c>
      <c r="AA378" s="65" t="s">
        <v>382</v>
      </c>
      <c r="AB378" s="70"/>
      <c r="AC378" s="70"/>
      <c r="AD378" s="74"/>
      <c r="AE378" s="78"/>
    </row>
    <row r="379" spans="1:31" ht="26.25" x14ac:dyDescent="0.25">
      <c r="A379" s="60" t="s">
        <v>753</v>
      </c>
      <c r="B379" s="126" t="s">
        <v>1731</v>
      </c>
      <c r="C379" s="127"/>
      <c r="D379" s="128"/>
      <c r="E379" s="129" t="s">
        <v>1369</v>
      </c>
      <c r="F379" s="129"/>
      <c r="G379" s="129"/>
      <c r="H379" s="61" t="s">
        <v>296</v>
      </c>
      <c r="I379" s="76">
        <v>53</v>
      </c>
      <c r="J379" s="63">
        <v>1067.3399999999999</v>
      </c>
      <c r="K379" s="63">
        <v>56569.02</v>
      </c>
      <c r="L379" s="64"/>
      <c r="Y379" s="59"/>
      <c r="Z379" s="65" t="s">
        <v>1731</v>
      </c>
      <c r="AA379" s="65" t="s">
        <v>1369</v>
      </c>
      <c r="AB379" s="70"/>
      <c r="AC379" s="70"/>
      <c r="AD379" s="74"/>
      <c r="AE379" s="78"/>
    </row>
    <row r="380" spans="1:31" x14ac:dyDescent="0.25">
      <c r="A380" s="60" t="s">
        <v>756</v>
      </c>
      <c r="B380" s="126" t="s">
        <v>1733</v>
      </c>
      <c r="C380" s="127"/>
      <c r="D380" s="128"/>
      <c r="E380" s="129" t="s">
        <v>486</v>
      </c>
      <c r="F380" s="129"/>
      <c r="G380" s="129"/>
      <c r="H380" s="61" t="s">
        <v>296</v>
      </c>
      <c r="I380" s="76">
        <v>212</v>
      </c>
      <c r="J380" s="63">
        <v>1170.17</v>
      </c>
      <c r="K380" s="63">
        <v>248076.04</v>
      </c>
      <c r="L380" s="64"/>
      <c r="Y380" s="59"/>
      <c r="Z380" s="65" t="s">
        <v>1733</v>
      </c>
      <c r="AA380" s="65" t="s">
        <v>486</v>
      </c>
      <c r="AB380" s="70"/>
      <c r="AC380" s="70"/>
      <c r="AD380" s="74"/>
      <c r="AE380" s="78"/>
    </row>
    <row r="381" spans="1:31" ht="26.25" x14ac:dyDescent="0.25">
      <c r="A381" s="60" t="s">
        <v>759</v>
      </c>
      <c r="B381" s="126" t="s">
        <v>1735</v>
      </c>
      <c r="C381" s="127"/>
      <c r="D381" s="128"/>
      <c r="E381" s="129" t="s">
        <v>1736</v>
      </c>
      <c r="F381" s="129"/>
      <c r="G381" s="129"/>
      <c r="H381" s="61" t="s">
        <v>296</v>
      </c>
      <c r="I381" s="76">
        <v>106</v>
      </c>
      <c r="J381" s="63">
        <v>828.32</v>
      </c>
      <c r="K381" s="63">
        <v>87801.919999999998</v>
      </c>
      <c r="L381" s="64"/>
      <c r="Y381" s="59"/>
      <c r="Z381" s="65" t="s">
        <v>1735</v>
      </c>
      <c r="AA381" s="65" t="s">
        <v>1736</v>
      </c>
      <c r="AB381" s="70"/>
      <c r="AC381" s="70"/>
      <c r="AD381" s="74"/>
      <c r="AE381" s="78"/>
    </row>
    <row r="382" spans="1:31" ht="26.25" x14ac:dyDescent="0.25">
      <c r="A382" s="60" t="s">
        <v>761</v>
      </c>
      <c r="B382" s="126" t="s">
        <v>1738</v>
      </c>
      <c r="C382" s="127"/>
      <c r="D382" s="128"/>
      <c r="E382" s="129" t="s">
        <v>1739</v>
      </c>
      <c r="F382" s="129"/>
      <c r="G382" s="129"/>
      <c r="H382" s="61" t="s">
        <v>296</v>
      </c>
      <c r="I382" s="76">
        <v>106</v>
      </c>
      <c r="J382" s="63">
        <v>405.65</v>
      </c>
      <c r="K382" s="63">
        <v>42998.9</v>
      </c>
      <c r="L382" s="64"/>
      <c r="Y382" s="59"/>
      <c r="Z382" s="65" t="s">
        <v>1738</v>
      </c>
      <c r="AA382" s="65" t="s">
        <v>1739</v>
      </c>
      <c r="AB382" s="70"/>
      <c r="AC382" s="70"/>
      <c r="AD382" s="74"/>
      <c r="AE382" s="78"/>
    </row>
    <row r="383" spans="1:31" x14ac:dyDescent="0.25">
      <c r="A383" s="60" t="s">
        <v>764</v>
      </c>
      <c r="B383" s="126" t="s">
        <v>1741</v>
      </c>
      <c r="C383" s="127"/>
      <c r="D383" s="128"/>
      <c r="E383" s="129" t="s">
        <v>488</v>
      </c>
      <c r="F383" s="129"/>
      <c r="G383" s="129"/>
      <c r="H383" s="61" t="s">
        <v>296</v>
      </c>
      <c r="I383" s="76">
        <v>106</v>
      </c>
      <c r="J383" s="63">
        <v>620.05999999999995</v>
      </c>
      <c r="K383" s="63">
        <v>65726.36</v>
      </c>
      <c r="L383" s="64"/>
      <c r="Y383" s="59"/>
      <c r="Z383" s="65" t="s">
        <v>1741</v>
      </c>
      <c r="AA383" s="65" t="s">
        <v>488</v>
      </c>
      <c r="AB383" s="70"/>
      <c r="AC383" s="70"/>
      <c r="AD383" s="74"/>
      <c r="AE383" s="78"/>
    </row>
    <row r="384" spans="1:31" x14ac:dyDescent="0.25">
      <c r="A384" s="60" t="s">
        <v>766</v>
      </c>
      <c r="B384" s="126" t="s">
        <v>1743</v>
      </c>
      <c r="C384" s="127"/>
      <c r="D384" s="128"/>
      <c r="E384" s="129" t="s">
        <v>1744</v>
      </c>
      <c r="F384" s="129"/>
      <c r="G384" s="129"/>
      <c r="H384" s="61" t="s">
        <v>296</v>
      </c>
      <c r="I384" s="76">
        <v>106</v>
      </c>
      <c r="J384" s="63">
        <v>1015.08</v>
      </c>
      <c r="K384" s="63">
        <v>107598.48</v>
      </c>
      <c r="L384" s="64"/>
      <c r="Y384" s="59"/>
      <c r="Z384" s="65" t="s">
        <v>1743</v>
      </c>
      <c r="AA384" s="65" t="s">
        <v>1744</v>
      </c>
      <c r="AB384" s="70"/>
      <c r="AC384" s="70"/>
      <c r="AD384" s="74"/>
      <c r="AE384" s="78"/>
    </row>
    <row r="385" spans="1:31" x14ac:dyDescent="0.25">
      <c r="A385" s="60" t="s">
        <v>769</v>
      </c>
      <c r="B385" s="126" t="s">
        <v>1746</v>
      </c>
      <c r="C385" s="127"/>
      <c r="D385" s="128"/>
      <c r="E385" s="129" t="s">
        <v>1747</v>
      </c>
      <c r="F385" s="129"/>
      <c r="G385" s="129"/>
      <c r="H385" s="61" t="s">
        <v>296</v>
      </c>
      <c r="I385" s="76">
        <v>212</v>
      </c>
      <c r="J385" s="63">
        <v>57.56</v>
      </c>
      <c r="K385" s="63">
        <v>12202.72</v>
      </c>
      <c r="L385" s="64"/>
      <c r="Y385" s="59"/>
      <c r="Z385" s="65" t="s">
        <v>1746</v>
      </c>
      <c r="AA385" s="65" t="s">
        <v>1747</v>
      </c>
      <c r="AB385" s="70"/>
      <c r="AC385" s="70"/>
      <c r="AD385" s="74"/>
      <c r="AE385" s="78"/>
    </row>
    <row r="386" spans="1:31" x14ac:dyDescent="0.25">
      <c r="A386" s="60" t="s">
        <v>772</v>
      </c>
      <c r="B386" s="126" t="s">
        <v>1749</v>
      </c>
      <c r="C386" s="127"/>
      <c r="D386" s="128"/>
      <c r="E386" s="129" t="s">
        <v>320</v>
      </c>
      <c r="F386" s="129"/>
      <c r="G386" s="129"/>
      <c r="H386" s="61" t="s">
        <v>310</v>
      </c>
      <c r="I386" s="66">
        <v>5.2999999999999999E-2</v>
      </c>
      <c r="J386" s="63">
        <v>288527.53000000003</v>
      </c>
      <c r="K386" s="63">
        <v>15291.96</v>
      </c>
      <c r="L386" s="64"/>
      <c r="Y386" s="59"/>
      <c r="Z386" s="65" t="s">
        <v>1749</v>
      </c>
      <c r="AA386" s="65" t="s">
        <v>320</v>
      </c>
      <c r="AB386" s="70"/>
      <c r="AC386" s="70"/>
      <c r="AD386" s="74"/>
      <c r="AE386" s="78"/>
    </row>
    <row r="387" spans="1:31" ht="39" x14ac:dyDescent="0.25">
      <c r="A387" s="60" t="s">
        <v>775</v>
      </c>
      <c r="B387" s="126" t="s">
        <v>1751</v>
      </c>
      <c r="C387" s="127"/>
      <c r="D387" s="128"/>
      <c r="E387" s="129" t="s">
        <v>1752</v>
      </c>
      <c r="F387" s="129"/>
      <c r="G387" s="129"/>
      <c r="H387" s="61" t="s">
        <v>299</v>
      </c>
      <c r="I387" s="66">
        <v>53.371000000000002</v>
      </c>
      <c r="J387" s="63">
        <v>56.86</v>
      </c>
      <c r="K387" s="63">
        <v>3034.68</v>
      </c>
      <c r="L387" s="64"/>
      <c r="Y387" s="59"/>
      <c r="Z387" s="65" t="s">
        <v>1751</v>
      </c>
      <c r="AA387" s="65" t="s">
        <v>1752</v>
      </c>
      <c r="AB387" s="70"/>
      <c r="AC387" s="70"/>
      <c r="AD387" s="74"/>
      <c r="AE387" s="78"/>
    </row>
    <row r="388" spans="1:31" ht="26.25" x14ac:dyDescent="0.25">
      <c r="A388" s="60" t="s">
        <v>777</v>
      </c>
      <c r="B388" s="126" t="s">
        <v>1754</v>
      </c>
      <c r="C388" s="127"/>
      <c r="D388" s="128"/>
      <c r="E388" s="129" t="s">
        <v>331</v>
      </c>
      <c r="F388" s="129"/>
      <c r="G388" s="129"/>
      <c r="H388" s="61" t="s">
        <v>332</v>
      </c>
      <c r="I388" s="72">
        <v>26.5</v>
      </c>
      <c r="J388" s="63">
        <v>6058.2</v>
      </c>
      <c r="K388" s="63">
        <v>160542.29999999999</v>
      </c>
      <c r="L388" s="64"/>
      <c r="Y388" s="59"/>
      <c r="Z388" s="65" t="s">
        <v>1754</v>
      </c>
      <c r="AA388" s="65" t="s">
        <v>331</v>
      </c>
      <c r="AB388" s="70"/>
      <c r="AC388" s="70"/>
      <c r="AD388" s="74"/>
      <c r="AE388" s="78"/>
    </row>
    <row r="389" spans="1:31" x14ac:dyDescent="0.25">
      <c r="A389" s="60" t="s">
        <v>780</v>
      </c>
      <c r="B389" s="126" t="s">
        <v>1756</v>
      </c>
      <c r="C389" s="127"/>
      <c r="D389" s="128"/>
      <c r="E389" s="129" t="s">
        <v>1757</v>
      </c>
      <c r="F389" s="129"/>
      <c r="G389" s="129"/>
      <c r="H389" s="61" t="s">
        <v>296</v>
      </c>
      <c r="I389" s="76">
        <v>53</v>
      </c>
      <c r="J389" s="63">
        <v>13.1</v>
      </c>
      <c r="K389" s="63">
        <v>694.3</v>
      </c>
      <c r="L389" s="64"/>
      <c r="Y389" s="59"/>
      <c r="Z389" s="65" t="s">
        <v>1756</v>
      </c>
      <c r="AA389" s="65" t="s">
        <v>1757</v>
      </c>
      <c r="AB389" s="70"/>
      <c r="AC389" s="70"/>
      <c r="AD389" s="74"/>
      <c r="AE389" s="78"/>
    </row>
    <row r="390" spans="1:31" x14ac:dyDescent="0.25">
      <c r="A390" s="60" t="s">
        <v>783</v>
      </c>
      <c r="B390" s="126" t="s">
        <v>1759</v>
      </c>
      <c r="C390" s="127"/>
      <c r="D390" s="128"/>
      <c r="E390" s="129" t="s">
        <v>1760</v>
      </c>
      <c r="F390" s="129"/>
      <c r="G390" s="129"/>
      <c r="H390" s="61" t="s">
        <v>296</v>
      </c>
      <c r="I390" s="76">
        <v>212</v>
      </c>
      <c r="J390" s="63">
        <v>72.66</v>
      </c>
      <c r="K390" s="63">
        <v>15403.92</v>
      </c>
      <c r="L390" s="64"/>
      <c r="Y390" s="59"/>
      <c r="Z390" s="65" t="s">
        <v>1759</v>
      </c>
      <c r="AA390" s="65" t="s">
        <v>1760</v>
      </c>
      <c r="AB390" s="70"/>
      <c r="AC390" s="70"/>
      <c r="AD390" s="74"/>
      <c r="AE390" s="78"/>
    </row>
    <row r="391" spans="1:31" x14ac:dyDescent="0.25">
      <c r="A391" s="130" t="s">
        <v>491</v>
      </c>
      <c r="B391" s="130"/>
      <c r="C391" s="130"/>
      <c r="D391" s="130"/>
      <c r="E391" s="130"/>
      <c r="F391" s="130"/>
      <c r="G391" s="130"/>
      <c r="H391" s="130"/>
      <c r="I391" s="130"/>
      <c r="J391" s="130"/>
      <c r="K391" s="130"/>
      <c r="L391" s="130"/>
      <c r="Y391" s="59"/>
      <c r="Z391" s="65"/>
      <c r="AA391" s="65"/>
      <c r="AB391" s="70"/>
      <c r="AC391" s="70"/>
      <c r="AD391" s="74" t="s">
        <v>491</v>
      </c>
      <c r="AE391" s="78"/>
    </row>
    <row r="392" spans="1:31" x14ac:dyDescent="0.25">
      <c r="A392" s="60" t="s">
        <v>785</v>
      </c>
      <c r="B392" s="126" t="s">
        <v>1762</v>
      </c>
      <c r="C392" s="127"/>
      <c r="D392" s="128"/>
      <c r="E392" s="129" t="s">
        <v>315</v>
      </c>
      <c r="F392" s="129"/>
      <c r="G392" s="129"/>
      <c r="H392" s="61" t="s">
        <v>310</v>
      </c>
      <c r="I392" s="66">
        <v>1E-3</v>
      </c>
      <c r="J392" s="63">
        <v>326626.78000000003</v>
      </c>
      <c r="K392" s="63">
        <v>326.63</v>
      </c>
      <c r="L392" s="64"/>
      <c r="Y392" s="59"/>
      <c r="Z392" s="65" t="s">
        <v>1762</v>
      </c>
      <c r="AA392" s="65" t="s">
        <v>315</v>
      </c>
      <c r="AB392" s="70"/>
      <c r="AC392" s="70"/>
      <c r="AD392" s="74"/>
      <c r="AE392" s="78"/>
    </row>
    <row r="393" spans="1:31" ht="39" x14ac:dyDescent="0.25">
      <c r="A393" s="60" t="s">
        <v>787</v>
      </c>
      <c r="B393" s="126" t="s">
        <v>1764</v>
      </c>
      <c r="C393" s="127"/>
      <c r="D393" s="128"/>
      <c r="E393" s="129" t="s">
        <v>1254</v>
      </c>
      <c r="F393" s="129"/>
      <c r="G393" s="129"/>
      <c r="H393" s="61" t="s">
        <v>299</v>
      </c>
      <c r="I393" s="66">
        <v>1.008</v>
      </c>
      <c r="J393" s="63">
        <v>406.56</v>
      </c>
      <c r="K393" s="63">
        <v>409.81</v>
      </c>
      <c r="L393" s="64"/>
      <c r="Y393" s="59"/>
      <c r="Z393" s="65" t="s">
        <v>1764</v>
      </c>
      <c r="AA393" s="65" t="s">
        <v>1254</v>
      </c>
      <c r="AB393" s="70"/>
      <c r="AC393" s="70"/>
      <c r="AD393" s="74"/>
      <c r="AE393" s="78"/>
    </row>
    <row r="394" spans="1:31" ht="26.25" x14ac:dyDescent="0.25">
      <c r="A394" s="60" t="s">
        <v>788</v>
      </c>
      <c r="B394" s="126" t="s">
        <v>1766</v>
      </c>
      <c r="C394" s="127"/>
      <c r="D394" s="128"/>
      <c r="E394" s="129" t="s">
        <v>331</v>
      </c>
      <c r="F394" s="129"/>
      <c r="G394" s="129"/>
      <c r="H394" s="61" t="s">
        <v>332</v>
      </c>
      <c r="I394" s="72">
        <v>0.6</v>
      </c>
      <c r="J394" s="63">
        <v>6058.21</v>
      </c>
      <c r="K394" s="63">
        <v>3634.93</v>
      </c>
      <c r="L394" s="64"/>
      <c r="Y394" s="59"/>
      <c r="Z394" s="65" t="s">
        <v>1766</v>
      </c>
      <c r="AA394" s="65" t="s">
        <v>331</v>
      </c>
      <c r="AB394" s="70"/>
      <c r="AC394" s="70"/>
      <c r="AD394" s="74"/>
      <c r="AE394" s="78"/>
    </row>
    <row r="395" spans="1:31" ht="26.25" x14ac:dyDescent="0.25">
      <c r="A395" s="60" t="s">
        <v>790</v>
      </c>
      <c r="B395" s="126" t="s">
        <v>1768</v>
      </c>
      <c r="C395" s="127"/>
      <c r="D395" s="128"/>
      <c r="E395" s="129" t="s">
        <v>1278</v>
      </c>
      <c r="F395" s="129"/>
      <c r="G395" s="129"/>
      <c r="H395" s="61" t="s">
        <v>296</v>
      </c>
      <c r="I395" s="76">
        <v>2</v>
      </c>
      <c r="J395" s="63">
        <v>294.37</v>
      </c>
      <c r="K395" s="63">
        <v>588.74</v>
      </c>
      <c r="L395" s="64"/>
      <c r="Y395" s="59"/>
      <c r="Z395" s="65" t="s">
        <v>1768</v>
      </c>
      <c r="AA395" s="65" t="s">
        <v>1278</v>
      </c>
      <c r="AB395" s="70"/>
      <c r="AC395" s="70"/>
      <c r="AD395" s="74"/>
      <c r="AE395" s="78"/>
    </row>
    <row r="396" spans="1:31" ht="26.25" x14ac:dyDescent="0.25">
      <c r="A396" s="60" t="s">
        <v>792</v>
      </c>
      <c r="B396" s="126" t="s">
        <v>1770</v>
      </c>
      <c r="C396" s="127"/>
      <c r="D396" s="128"/>
      <c r="E396" s="129" t="s">
        <v>1727</v>
      </c>
      <c r="F396" s="129"/>
      <c r="G396" s="129"/>
      <c r="H396" s="61" t="s">
        <v>296</v>
      </c>
      <c r="I396" s="76">
        <v>4</v>
      </c>
      <c r="J396" s="63">
        <v>2958.1</v>
      </c>
      <c r="K396" s="63">
        <v>11832.4</v>
      </c>
      <c r="L396" s="64"/>
      <c r="Y396" s="59"/>
      <c r="Z396" s="65" t="s">
        <v>1770</v>
      </c>
      <c r="AA396" s="65" t="s">
        <v>1727</v>
      </c>
      <c r="AB396" s="70"/>
      <c r="AC396" s="70"/>
      <c r="AD396" s="74"/>
      <c r="AE396" s="78"/>
    </row>
    <row r="397" spans="1:31" x14ac:dyDescent="0.25">
      <c r="A397" s="60" t="s">
        <v>794</v>
      </c>
      <c r="B397" s="126" t="s">
        <v>1772</v>
      </c>
      <c r="C397" s="127"/>
      <c r="D397" s="128"/>
      <c r="E397" s="129" t="s">
        <v>382</v>
      </c>
      <c r="F397" s="129"/>
      <c r="G397" s="129"/>
      <c r="H397" s="61" t="s">
        <v>332</v>
      </c>
      <c r="I397" s="72">
        <v>0.1</v>
      </c>
      <c r="J397" s="63">
        <v>8933.5499999999993</v>
      </c>
      <c r="K397" s="63">
        <v>893.36</v>
      </c>
      <c r="L397" s="64"/>
      <c r="Y397" s="59"/>
      <c r="Z397" s="65" t="s">
        <v>1772</v>
      </c>
      <c r="AA397" s="65" t="s">
        <v>382</v>
      </c>
      <c r="AB397" s="70"/>
      <c r="AC397" s="70"/>
      <c r="AD397" s="74"/>
      <c r="AE397" s="78"/>
    </row>
    <row r="398" spans="1:31" ht="26.25" x14ac:dyDescent="0.25">
      <c r="A398" s="60" t="s">
        <v>796</v>
      </c>
      <c r="B398" s="126" t="s">
        <v>1774</v>
      </c>
      <c r="C398" s="127"/>
      <c r="D398" s="128"/>
      <c r="E398" s="129" t="s">
        <v>1369</v>
      </c>
      <c r="F398" s="129"/>
      <c r="G398" s="129"/>
      <c r="H398" s="61" t="s">
        <v>296</v>
      </c>
      <c r="I398" s="76">
        <v>1</v>
      </c>
      <c r="J398" s="63">
        <v>1067.3399999999999</v>
      </c>
      <c r="K398" s="63">
        <v>1067.3399999999999</v>
      </c>
      <c r="L398" s="64"/>
      <c r="Y398" s="59"/>
      <c r="Z398" s="65" t="s">
        <v>1774</v>
      </c>
      <c r="AA398" s="65" t="s">
        <v>1369</v>
      </c>
      <c r="AB398" s="70"/>
      <c r="AC398" s="70"/>
      <c r="AD398" s="74"/>
      <c r="AE398" s="78"/>
    </row>
    <row r="399" spans="1:31" x14ac:dyDescent="0.25">
      <c r="A399" s="60" t="s">
        <v>798</v>
      </c>
      <c r="B399" s="126" t="s">
        <v>1776</v>
      </c>
      <c r="C399" s="127"/>
      <c r="D399" s="128"/>
      <c r="E399" s="129" t="s">
        <v>486</v>
      </c>
      <c r="F399" s="129"/>
      <c r="G399" s="129"/>
      <c r="H399" s="61" t="s">
        <v>296</v>
      </c>
      <c r="I399" s="76">
        <v>8</v>
      </c>
      <c r="J399" s="63">
        <v>1170.17</v>
      </c>
      <c r="K399" s="63">
        <v>9361.36</v>
      </c>
      <c r="L399" s="64"/>
      <c r="Y399" s="59"/>
      <c r="Z399" s="65" t="s">
        <v>1776</v>
      </c>
      <c r="AA399" s="65" t="s">
        <v>486</v>
      </c>
      <c r="AB399" s="70"/>
      <c r="AC399" s="70"/>
      <c r="AD399" s="74"/>
      <c r="AE399" s="78"/>
    </row>
    <row r="400" spans="1:31" ht="26.25" x14ac:dyDescent="0.25">
      <c r="A400" s="60" t="s">
        <v>800</v>
      </c>
      <c r="B400" s="126" t="s">
        <v>1778</v>
      </c>
      <c r="C400" s="127"/>
      <c r="D400" s="128"/>
      <c r="E400" s="129" t="s">
        <v>1736</v>
      </c>
      <c r="F400" s="129"/>
      <c r="G400" s="129"/>
      <c r="H400" s="61" t="s">
        <v>296</v>
      </c>
      <c r="I400" s="76">
        <v>4</v>
      </c>
      <c r="J400" s="63">
        <v>828.32</v>
      </c>
      <c r="K400" s="63">
        <v>3313.28</v>
      </c>
      <c r="L400" s="64"/>
      <c r="Y400" s="59"/>
      <c r="Z400" s="65" t="s">
        <v>1778</v>
      </c>
      <c r="AA400" s="65" t="s">
        <v>1736</v>
      </c>
      <c r="AB400" s="70"/>
      <c r="AC400" s="70"/>
      <c r="AD400" s="74"/>
      <c r="AE400" s="78"/>
    </row>
    <row r="401" spans="1:31" ht="26.25" x14ac:dyDescent="0.25">
      <c r="A401" s="60" t="s">
        <v>802</v>
      </c>
      <c r="B401" s="126" t="s">
        <v>1780</v>
      </c>
      <c r="C401" s="127"/>
      <c r="D401" s="128"/>
      <c r="E401" s="129" t="s">
        <v>1739</v>
      </c>
      <c r="F401" s="129"/>
      <c r="G401" s="129"/>
      <c r="H401" s="61" t="s">
        <v>296</v>
      </c>
      <c r="I401" s="76">
        <v>4</v>
      </c>
      <c r="J401" s="63">
        <v>405.65</v>
      </c>
      <c r="K401" s="63">
        <v>1622.6</v>
      </c>
      <c r="L401" s="64"/>
      <c r="Y401" s="59"/>
      <c r="Z401" s="65" t="s">
        <v>1780</v>
      </c>
      <c r="AA401" s="65" t="s">
        <v>1739</v>
      </c>
      <c r="AB401" s="70"/>
      <c r="AC401" s="70"/>
      <c r="AD401" s="74"/>
      <c r="AE401" s="78"/>
    </row>
    <row r="402" spans="1:31" x14ac:dyDescent="0.25">
      <c r="A402" s="60" t="s">
        <v>804</v>
      </c>
      <c r="B402" s="126" t="s">
        <v>1782</v>
      </c>
      <c r="C402" s="127"/>
      <c r="D402" s="128"/>
      <c r="E402" s="129" t="s">
        <v>488</v>
      </c>
      <c r="F402" s="129"/>
      <c r="G402" s="129"/>
      <c r="H402" s="61" t="s">
        <v>296</v>
      </c>
      <c r="I402" s="76">
        <v>4</v>
      </c>
      <c r="J402" s="63">
        <v>620.05999999999995</v>
      </c>
      <c r="K402" s="63">
        <v>2480.2399999999998</v>
      </c>
      <c r="L402" s="64"/>
      <c r="Y402" s="59"/>
      <c r="Z402" s="65" t="s">
        <v>1782</v>
      </c>
      <c r="AA402" s="65" t="s">
        <v>488</v>
      </c>
      <c r="AB402" s="70"/>
      <c r="AC402" s="70"/>
      <c r="AD402" s="74"/>
      <c r="AE402" s="78"/>
    </row>
    <row r="403" spans="1:31" x14ac:dyDescent="0.25">
      <c r="A403" s="60" t="s">
        <v>806</v>
      </c>
      <c r="B403" s="126" t="s">
        <v>1784</v>
      </c>
      <c r="C403" s="127"/>
      <c r="D403" s="128"/>
      <c r="E403" s="129" t="s">
        <v>1744</v>
      </c>
      <c r="F403" s="129"/>
      <c r="G403" s="129"/>
      <c r="H403" s="61" t="s">
        <v>296</v>
      </c>
      <c r="I403" s="76">
        <v>4</v>
      </c>
      <c r="J403" s="63">
        <v>1015.08</v>
      </c>
      <c r="K403" s="63">
        <v>4060.32</v>
      </c>
      <c r="L403" s="64"/>
      <c r="Y403" s="59"/>
      <c r="Z403" s="65" t="s">
        <v>1784</v>
      </c>
      <c r="AA403" s="65" t="s">
        <v>1744</v>
      </c>
      <c r="AB403" s="70"/>
      <c r="AC403" s="70"/>
      <c r="AD403" s="74"/>
      <c r="AE403" s="78"/>
    </row>
    <row r="404" spans="1:31" x14ac:dyDescent="0.25">
      <c r="A404" s="60" t="s">
        <v>808</v>
      </c>
      <c r="B404" s="126" t="s">
        <v>1786</v>
      </c>
      <c r="C404" s="127"/>
      <c r="D404" s="128"/>
      <c r="E404" s="129" t="s">
        <v>1747</v>
      </c>
      <c r="F404" s="129"/>
      <c r="G404" s="129"/>
      <c r="H404" s="61" t="s">
        <v>296</v>
      </c>
      <c r="I404" s="76">
        <v>8</v>
      </c>
      <c r="J404" s="63">
        <v>57.56</v>
      </c>
      <c r="K404" s="63">
        <v>460.48</v>
      </c>
      <c r="L404" s="64"/>
      <c r="Y404" s="59"/>
      <c r="Z404" s="65" t="s">
        <v>1786</v>
      </c>
      <c r="AA404" s="65" t="s">
        <v>1747</v>
      </c>
      <c r="AB404" s="70"/>
      <c r="AC404" s="70"/>
      <c r="AD404" s="74"/>
      <c r="AE404" s="78"/>
    </row>
    <row r="405" spans="1:31" x14ac:dyDescent="0.25">
      <c r="A405" s="60" t="s">
        <v>810</v>
      </c>
      <c r="B405" s="126" t="s">
        <v>1788</v>
      </c>
      <c r="C405" s="127"/>
      <c r="D405" s="128"/>
      <c r="E405" s="129" t="s">
        <v>320</v>
      </c>
      <c r="F405" s="129"/>
      <c r="G405" s="129"/>
      <c r="H405" s="61" t="s">
        <v>310</v>
      </c>
      <c r="I405" s="66">
        <v>2E-3</v>
      </c>
      <c r="J405" s="63">
        <v>288548.19</v>
      </c>
      <c r="K405" s="63">
        <v>577.1</v>
      </c>
      <c r="L405" s="64"/>
      <c r="Y405" s="59"/>
      <c r="Z405" s="65" t="s">
        <v>1788</v>
      </c>
      <c r="AA405" s="65" t="s">
        <v>320</v>
      </c>
      <c r="AB405" s="70"/>
      <c r="AC405" s="70"/>
      <c r="AD405" s="74"/>
      <c r="AE405" s="78"/>
    </row>
    <row r="406" spans="1:31" ht="39" x14ac:dyDescent="0.25">
      <c r="A406" s="60" t="s">
        <v>812</v>
      </c>
      <c r="B406" s="126" t="s">
        <v>1790</v>
      </c>
      <c r="C406" s="127"/>
      <c r="D406" s="128"/>
      <c r="E406" s="129" t="s">
        <v>1752</v>
      </c>
      <c r="F406" s="129"/>
      <c r="G406" s="129"/>
      <c r="H406" s="61" t="s">
        <v>299</v>
      </c>
      <c r="I406" s="66">
        <v>2.0139999999999998</v>
      </c>
      <c r="J406" s="63">
        <v>56.86</v>
      </c>
      <c r="K406" s="63">
        <v>114.52</v>
      </c>
      <c r="L406" s="64"/>
      <c r="Y406" s="59"/>
      <c r="Z406" s="65" t="s">
        <v>1790</v>
      </c>
      <c r="AA406" s="65" t="s">
        <v>1752</v>
      </c>
      <c r="AB406" s="70"/>
      <c r="AC406" s="70"/>
      <c r="AD406" s="74"/>
      <c r="AE406" s="78"/>
    </row>
    <row r="407" spans="1:31" ht="26.25" x14ac:dyDescent="0.25">
      <c r="A407" s="60" t="s">
        <v>814</v>
      </c>
      <c r="B407" s="126" t="s">
        <v>1792</v>
      </c>
      <c r="C407" s="127"/>
      <c r="D407" s="128"/>
      <c r="E407" s="129" t="s">
        <v>331</v>
      </c>
      <c r="F407" s="129"/>
      <c r="G407" s="129"/>
      <c r="H407" s="61" t="s">
        <v>332</v>
      </c>
      <c r="I407" s="72">
        <v>1.2</v>
      </c>
      <c r="J407" s="63">
        <v>6058.22</v>
      </c>
      <c r="K407" s="63">
        <v>7269.86</v>
      </c>
      <c r="L407" s="64"/>
      <c r="Y407" s="59"/>
      <c r="Z407" s="65" t="s">
        <v>1792</v>
      </c>
      <c r="AA407" s="65" t="s">
        <v>331</v>
      </c>
      <c r="AB407" s="70"/>
      <c r="AC407" s="70"/>
      <c r="AD407" s="74"/>
      <c r="AE407" s="78"/>
    </row>
    <row r="408" spans="1:31" x14ac:dyDescent="0.25">
      <c r="A408" s="60" t="s">
        <v>816</v>
      </c>
      <c r="B408" s="126" t="s">
        <v>1794</v>
      </c>
      <c r="C408" s="127"/>
      <c r="D408" s="128"/>
      <c r="E408" s="129" t="s">
        <v>1757</v>
      </c>
      <c r="F408" s="129"/>
      <c r="G408" s="129"/>
      <c r="H408" s="61" t="s">
        <v>296</v>
      </c>
      <c r="I408" s="76">
        <v>4</v>
      </c>
      <c r="J408" s="63">
        <v>13.1</v>
      </c>
      <c r="K408" s="63">
        <v>52.4</v>
      </c>
      <c r="L408" s="64"/>
      <c r="Y408" s="59"/>
      <c r="Z408" s="65" t="s">
        <v>1794</v>
      </c>
      <c r="AA408" s="65" t="s">
        <v>1757</v>
      </c>
      <c r="AB408" s="70"/>
      <c r="AC408" s="70"/>
      <c r="AD408" s="74"/>
      <c r="AE408" s="78"/>
    </row>
    <row r="409" spans="1:31" x14ac:dyDescent="0.25">
      <c r="A409" s="60" t="s">
        <v>819</v>
      </c>
      <c r="B409" s="126" t="s">
        <v>1796</v>
      </c>
      <c r="C409" s="127"/>
      <c r="D409" s="128"/>
      <c r="E409" s="129" t="s">
        <v>1760</v>
      </c>
      <c r="F409" s="129"/>
      <c r="G409" s="129"/>
      <c r="H409" s="61" t="s">
        <v>296</v>
      </c>
      <c r="I409" s="76">
        <v>8</v>
      </c>
      <c r="J409" s="63">
        <v>72.66</v>
      </c>
      <c r="K409" s="63">
        <v>581.28</v>
      </c>
      <c r="L409" s="64"/>
      <c r="Y409" s="59"/>
      <c r="Z409" s="65" t="s">
        <v>1796</v>
      </c>
      <c r="AA409" s="65" t="s">
        <v>1760</v>
      </c>
      <c r="AB409" s="70"/>
      <c r="AC409" s="70"/>
      <c r="AD409" s="74"/>
      <c r="AE409" s="78"/>
    </row>
    <row r="410" spans="1:31" x14ac:dyDescent="0.25">
      <c r="A410" s="130" t="s">
        <v>499</v>
      </c>
      <c r="B410" s="130"/>
      <c r="C410" s="130"/>
      <c r="D410" s="130"/>
      <c r="E410" s="130"/>
      <c r="F410" s="130"/>
      <c r="G410" s="130"/>
      <c r="H410" s="130"/>
      <c r="I410" s="130"/>
      <c r="J410" s="130"/>
      <c r="K410" s="130"/>
      <c r="L410" s="130"/>
      <c r="Y410" s="59"/>
      <c r="Z410" s="65"/>
      <c r="AA410" s="65"/>
      <c r="AB410" s="70"/>
      <c r="AC410" s="70"/>
      <c r="AD410" s="74" t="s">
        <v>499</v>
      </c>
      <c r="AE410" s="78"/>
    </row>
    <row r="411" spans="1:31" ht="26.25" x14ac:dyDescent="0.25">
      <c r="A411" s="60" t="s">
        <v>821</v>
      </c>
      <c r="B411" s="126" t="s">
        <v>1798</v>
      </c>
      <c r="C411" s="127"/>
      <c r="D411" s="128"/>
      <c r="E411" s="129" t="s">
        <v>331</v>
      </c>
      <c r="F411" s="129"/>
      <c r="G411" s="129"/>
      <c r="H411" s="61" t="s">
        <v>332</v>
      </c>
      <c r="I411" s="72">
        <v>11.4</v>
      </c>
      <c r="J411" s="63">
        <v>6058.21</v>
      </c>
      <c r="K411" s="63">
        <v>69063.59</v>
      </c>
      <c r="L411" s="64"/>
      <c r="Y411" s="59"/>
      <c r="Z411" s="65" t="s">
        <v>1798</v>
      </c>
      <c r="AA411" s="65" t="s">
        <v>331</v>
      </c>
      <c r="AB411" s="70"/>
      <c r="AC411" s="70"/>
      <c r="AD411" s="74"/>
      <c r="AE411" s="78"/>
    </row>
    <row r="412" spans="1:31" ht="26.25" x14ac:dyDescent="0.25">
      <c r="A412" s="60" t="s">
        <v>823</v>
      </c>
      <c r="B412" s="126" t="s">
        <v>1800</v>
      </c>
      <c r="C412" s="127"/>
      <c r="D412" s="128"/>
      <c r="E412" s="129" t="s">
        <v>1465</v>
      </c>
      <c r="F412" s="129"/>
      <c r="G412" s="129"/>
      <c r="H412" s="61" t="s">
        <v>296</v>
      </c>
      <c r="I412" s="76">
        <v>114</v>
      </c>
      <c r="J412" s="63">
        <v>4588.2700000000004</v>
      </c>
      <c r="K412" s="63">
        <v>523062.78</v>
      </c>
      <c r="L412" s="64"/>
      <c r="Y412" s="59"/>
      <c r="Z412" s="65" t="s">
        <v>1800</v>
      </c>
      <c r="AA412" s="65" t="s">
        <v>1465</v>
      </c>
      <c r="AB412" s="70"/>
      <c r="AC412" s="70"/>
      <c r="AD412" s="74"/>
      <c r="AE412" s="78"/>
    </row>
    <row r="413" spans="1:31" x14ac:dyDescent="0.25">
      <c r="A413" s="60" t="s">
        <v>825</v>
      </c>
      <c r="B413" s="126" t="s">
        <v>1802</v>
      </c>
      <c r="C413" s="127"/>
      <c r="D413" s="128"/>
      <c r="E413" s="129" t="s">
        <v>486</v>
      </c>
      <c r="F413" s="129"/>
      <c r="G413" s="129"/>
      <c r="H413" s="61" t="s">
        <v>296</v>
      </c>
      <c r="I413" s="76">
        <v>228</v>
      </c>
      <c r="J413" s="63">
        <v>1170.17</v>
      </c>
      <c r="K413" s="63">
        <v>266798.76</v>
      </c>
      <c r="L413" s="64"/>
      <c r="Y413" s="59"/>
      <c r="Z413" s="65" t="s">
        <v>1802</v>
      </c>
      <c r="AA413" s="65" t="s">
        <v>486</v>
      </c>
      <c r="AB413" s="70"/>
      <c r="AC413" s="70"/>
      <c r="AD413" s="74"/>
      <c r="AE413" s="78"/>
    </row>
    <row r="414" spans="1:31" ht="26.25" x14ac:dyDescent="0.25">
      <c r="A414" s="60" t="s">
        <v>826</v>
      </c>
      <c r="B414" s="126" t="s">
        <v>1804</v>
      </c>
      <c r="C414" s="127"/>
      <c r="D414" s="128"/>
      <c r="E414" s="129" t="s">
        <v>1736</v>
      </c>
      <c r="F414" s="129"/>
      <c r="G414" s="129"/>
      <c r="H414" s="61" t="s">
        <v>296</v>
      </c>
      <c r="I414" s="76">
        <v>114</v>
      </c>
      <c r="J414" s="63">
        <v>828.32</v>
      </c>
      <c r="K414" s="63">
        <v>94428.479999999996</v>
      </c>
      <c r="L414" s="64"/>
      <c r="Y414" s="59"/>
      <c r="Z414" s="65" t="s">
        <v>1804</v>
      </c>
      <c r="AA414" s="65" t="s">
        <v>1736</v>
      </c>
      <c r="AB414" s="70"/>
      <c r="AC414" s="70"/>
      <c r="AD414" s="74"/>
      <c r="AE414" s="78"/>
    </row>
    <row r="415" spans="1:31" ht="26.25" x14ac:dyDescent="0.25">
      <c r="A415" s="60" t="s">
        <v>830</v>
      </c>
      <c r="B415" s="126" t="s">
        <v>1806</v>
      </c>
      <c r="C415" s="127"/>
      <c r="D415" s="128"/>
      <c r="E415" s="129" t="s">
        <v>1739</v>
      </c>
      <c r="F415" s="129"/>
      <c r="G415" s="129"/>
      <c r="H415" s="61" t="s">
        <v>296</v>
      </c>
      <c r="I415" s="76">
        <v>114</v>
      </c>
      <c r="J415" s="63">
        <v>405.65</v>
      </c>
      <c r="K415" s="63">
        <v>46244.1</v>
      </c>
      <c r="L415" s="64"/>
      <c r="Y415" s="59"/>
      <c r="Z415" s="65" t="s">
        <v>1806</v>
      </c>
      <c r="AA415" s="65" t="s">
        <v>1739</v>
      </c>
      <c r="AB415" s="70"/>
      <c r="AC415" s="70"/>
      <c r="AD415" s="74"/>
      <c r="AE415" s="78"/>
    </row>
    <row r="416" spans="1:31" x14ac:dyDescent="0.25">
      <c r="A416" s="60" t="s">
        <v>832</v>
      </c>
      <c r="B416" s="126" t="s">
        <v>1808</v>
      </c>
      <c r="C416" s="127"/>
      <c r="D416" s="128"/>
      <c r="E416" s="129" t="s">
        <v>488</v>
      </c>
      <c r="F416" s="129"/>
      <c r="G416" s="129"/>
      <c r="H416" s="61" t="s">
        <v>296</v>
      </c>
      <c r="I416" s="76">
        <v>114</v>
      </c>
      <c r="J416" s="63">
        <v>620.05999999999995</v>
      </c>
      <c r="K416" s="63">
        <v>70686.84</v>
      </c>
      <c r="L416" s="64"/>
      <c r="Y416" s="59"/>
      <c r="Z416" s="65" t="s">
        <v>1808</v>
      </c>
      <c r="AA416" s="65" t="s">
        <v>488</v>
      </c>
      <c r="AB416" s="70"/>
      <c r="AC416" s="70"/>
      <c r="AD416" s="74"/>
      <c r="AE416" s="78"/>
    </row>
    <row r="417" spans="1:31" x14ac:dyDescent="0.25">
      <c r="A417" s="60" t="s">
        <v>835</v>
      </c>
      <c r="B417" s="126" t="s">
        <v>1810</v>
      </c>
      <c r="C417" s="127"/>
      <c r="D417" s="128"/>
      <c r="E417" s="129" t="s">
        <v>1744</v>
      </c>
      <c r="F417" s="129"/>
      <c r="G417" s="129"/>
      <c r="H417" s="61" t="s">
        <v>296</v>
      </c>
      <c r="I417" s="76">
        <v>114</v>
      </c>
      <c r="J417" s="63">
        <v>1015.08</v>
      </c>
      <c r="K417" s="63">
        <v>115719.12</v>
      </c>
      <c r="L417" s="64"/>
      <c r="Y417" s="59"/>
      <c r="Z417" s="65" t="s">
        <v>1810</v>
      </c>
      <c r="AA417" s="65" t="s">
        <v>1744</v>
      </c>
      <c r="AB417" s="70"/>
      <c r="AC417" s="70"/>
      <c r="AD417" s="74"/>
      <c r="AE417" s="78"/>
    </row>
    <row r="418" spans="1:31" x14ac:dyDescent="0.25">
      <c r="A418" s="60" t="s">
        <v>837</v>
      </c>
      <c r="B418" s="126" t="s">
        <v>1812</v>
      </c>
      <c r="C418" s="127"/>
      <c r="D418" s="128"/>
      <c r="E418" s="129" t="s">
        <v>1747</v>
      </c>
      <c r="F418" s="129"/>
      <c r="G418" s="129"/>
      <c r="H418" s="61" t="s">
        <v>296</v>
      </c>
      <c r="I418" s="76">
        <v>228</v>
      </c>
      <c r="J418" s="63">
        <v>57.56</v>
      </c>
      <c r="K418" s="63">
        <v>13123.68</v>
      </c>
      <c r="L418" s="64"/>
      <c r="Y418" s="59"/>
      <c r="Z418" s="65" t="s">
        <v>1812</v>
      </c>
      <c r="AA418" s="65" t="s">
        <v>1747</v>
      </c>
      <c r="AB418" s="70"/>
      <c r="AC418" s="70"/>
      <c r="AD418" s="74"/>
      <c r="AE418" s="78"/>
    </row>
    <row r="419" spans="1:31" x14ac:dyDescent="0.25">
      <c r="A419" s="60" t="s">
        <v>839</v>
      </c>
      <c r="B419" s="126" t="s">
        <v>1814</v>
      </c>
      <c r="C419" s="127"/>
      <c r="D419" s="128"/>
      <c r="E419" s="129" t="s">
        <v>320</v>
      </c>
      <c r="F419" s="129"/>
      <c r="G419" s="129"/>
      <c r="H419" s="61" t="s">
        <v>310</v>
      </c>
      <c r="I419" s="66">
        <v>5.7000000000000002E-2</v>
      </c>
      <c r="J419" s="63">
        <v>288527.28000000003</v>
      </c>
      <c r="K419" s="63">
        <v>16446.05</v>
      </c>
      <c r="L419" s="64"/>
      <c r="Y419" s="59"/>
      <c r="Z419" s="65" t="s">
        <v>1814</v>
      </c>
      <c r="AA419" s="65" t="s">
        <v>320</v>
      </c>
      <c r="AB419" s="70"/>
      <c r="AC419" s="70"/>
      <c r="AD419" s="74"/>
      <c r="AE419" s="78"/>
    </row>
    <row r="420" spans="1:31" ht="39" x14ac:dyDescent="0.25">
      <c r="A420" s="60" t="s">
        <v>841</v>
      </c>
      <c r="B420" s="126" t="s">
        <v>1816</v>
      </c>
      <c r="C420" s="127"/>
      <c r="D420" s="128"/>
      <c r="E420" s="129" t="s">
        <v>1752</v>
      </c>
      <c r="F420" s="129"/>
      <c r="G420" s="129"/>
      <c r="H420" s="61" t="s">
        <v>299</v>
      </c>
      <c r="I420" s="66">
        <v>57.399000000000001</v>
      </c>
      <c r="J420" s="63">
        <v>56.85</v>
      </c>
      <c r="K420" s="63">
        <v>3263.13</v>
      </c>
      <c r="L420" s="64"/>
      <c r="Y420" s="59"/>
      <c r="Z420" s="65" t="s">
        <v>1816</v>
      </c>
      <c r="AA420" s="65" t="s">
        <v>1752</v>
      </c>
      <c r="AB420" s="70"/>
      <c r="AC420" s="70"/>
      <c r="AD420" s="74"/>
      <c r="AE420" s="78"/>
    </row>
    <row r="421" spans="1:31" ht="26.25" x14ac:dyDescent="0.25">
      <c r="A421" s="60" t="s">
        <v>843</v>
      </c>
      <c r="B421" s="126" t="s">
        <v>1818</v>
      </c>
      <c r="C421" s="127"/>
      <c r="D421" s="128"/>
      <c r="E421" s="129" t="s">
        <v>331</v>
      </c>
      <c r="F421" s="129"/>
      <c r="G421" s="129"/>
      <c r="H421" s="61" t="s">
        <v>332</v>
      </c>
      <c r="I421" s="72">
        <v>34.200000000000003</v>
      </c>
      <c r="J421" s="63">
        <v>6058.21</v>
      </c>
      <c r="K421" s="63">
        <v>207190.78</v>
      </c>
      <c r="L421" s="64"/>
      <c r="Y421" s="59"/>
      <c r="Z421" s="65" t="s">
        <v>1818</v>
      </c>
      <c r="AA421" s="65" t="s">
        <v>331</v>
      </c>
      <c r="AB421" s="70"/>
      <c r="AC421" s="70"/>
      <c r="AD421" s="74"/>
      <c r="AE421" s="78"/>
    </row>
    <row r="422" spans="1:31" x14ac:dyDescent="0.25">
      <c r="A422" s="60" t="s">
        <v>845</v>
      </c>
      <c r="B422" s="126" t="s">
        <v>1820</v>
      </c>
      <c r="C422" s="127"/>
      <c r="D422" s="128"/>
      <c r="E422" s="129" t="s">
        <v>1757</v>
      </c>
      <c r="F422" s="129"/>
      <c r="G422" s="129"/>
      <c r="H422" s="61" t="s">
        <v>296</v>
      </c>
      <c r="I422" s="76">
        <v>114</v>
      </c>
      <c r="J422" s="63">
        <v>13.1</v>
      </c>
      <c r="K422" s="63">
        <v>1493.4</v>
      </c>
      <c r="L422" s="64"/>
      <c r="Y422" s="59"/>
      <c r="Z422" s="65" t="s">
        <v>1820</v>
      </c>
      <c r="AA422" s="65" t="s">
        <v>1757</v>
      </c>
      <c r="AB422" s="70"/>
      <c r="AC422" s="70"/>
      <c r="AD422" s="74"/>
      <c r="AE422" s="78"/>
    </row>
    <row r="423" spans="1:31" x14ac:dyDescent="0.25">
      <c r="A423" s="60" t="s">
        <v>847</v>
      </c>
      <c r="B423" s="126" t="s">
        <v>1822</v>
      </c>
      <c r="C423" s="127"/>
      <c r="D423" s="128"/>
      <c r="E423" s="129" t="s">
        <v>1760</v>
      </c>
      <c r="F423" s="129"/>
      <c r="G423" s="129"/>
      <c r="H423" s="61" t="s">
        <v>296</v>
      </c>
      <c r="I423" s="76">
        <v>228</v>
      </c>
      <c r="J423" s="63">
        <v>72.66</v>
      </c>
      <c r="K423" s="63">
        <v>16566.48</v>
      </c>
      <c r="L423" s="64"/>
      <c r="Y423" s="59"/>
      <c r="Z423" s="65" t="s">
        <v>1822</v>
      </c>
      <c r="AA423" s="65" t="s">
        <v>1760</v>
      </c>
      <c r="AB423" s="70"/>
      <c r="AC423" s="70"/>
      <c r="AD423" s="74"/>
      <c r="AE423" s="78"/>
    </row>
    <row r="424" spans="1:31" x14ac:dyDescent="0.25">
      <c r="A424" s="130" t="s">
        <v>505</v>
      </c>
      <c r="B424" s="130"/>
      <c r="C424" s="130"/>
      <c r="D424" s="130"/>
      <c r="E424" s="130"/>
      <c r="F424" s="130"/>
      <c r="G424" s="130"/>
      <c r="H424" s="130"/>
      <c r="I424" s="130"/>
      <c r="J424" s="130"/>
      <c r="K424" s="130"/>
      <c r="L424" s="130"/>
      <c r="Y424" s="59"/>
      <c r="Z424" s="65"/>
      <c r="AA424" s="65"/>
      <c r="AB424" s="70"/>
      <c r="AC424" s="70"/>
      <c r="AD424" s="74" t="s">
        <v>505</v>
      </c>
      <c r="AE424" s="78"/>
    </row>
    <row r="425" spans="1:31" ht="26.25" x14ac:dyDescent="0.25">
      <c r="A425" s="60" t="s">
        <v>848</v>
      </c>
      <c r="B425" s="126" t="s">
        <v>1824</v>
      </c>
      <c r="C425" s="127"/>
      <c r="D425" s="128"/>
      <c r="E425" s="129" t="s">
        <v>331</v>
      </c>
      <c r="F425" s="129"/>
      <c r="G425" s="129"/>
      <c r="H425" s="61" t="s">
        <v>332</v>
      </c>
      <c r="I425" s="72">
        <v>1.8</v>
      </c>
      <c r="J425" s="63">
        <v>6058.19</v>
      </c>
      <c r="K425" s="63">
        <v>10904.74</v>
      </c>
      <c r="L425" s="64"/>
      <c r="Y425" s="59"/>
      <c r="Z425" s="65" t="s">
        <v>1824</v>
      </c>
      <c r="AA425" s="65" t="s">
        <v>331</v>
      </c>
      <c r="AB425" s="70"/>
      <c r="AC425" s="70"/>
      <c r="AD425" s="74"/>
      <c r="AE425" s="78"/>
    </row>
    <row r="426" spans="1:31" ht="26.25" x14ac:dyDescent="0.25">
      <c r="A426" s="60" t="s">
        <v>850</v>
      </c>
      <c r="B426" s="126" t="s">
        <v>1826</v>
      </c>
      <c r="C426" s="127"/>
      <c r="D426" s="128"/>
      <c r="E426" s="129" t="s">
        <v>1727</v>
      </c>
      <c r="F426" s="129"/>
      <c r="G426" s="129"/>
      <c r="H426" s="61" t="s">
        <v>296</v>
      </c>
      <c r="I426" s="76">
        <v>18</v>
      </c>
      <c r="J426" s="63">
        <v>2958.1</v>
      </c>
      <c r="K426" s="63">
        <v>53245.8</v>
      </c>
      <c r="L426" s="64"/>
      <c r="Y426" s="59"/>
      <c r="Z426" s="65" t="s">
        <v>1826</v>
      </c>
      <c r="AA426" s="65" t="s">
        <v>1727</v>
      </c>
      <c r="AB426" s="70"/>
      <c r="AC426" s="70"/>
      <c r="AD426" s="74"/>
      <c r="AE426" s="78"/>
    </row>
    <row r="427" spans="1:31" x14ac:dyDescent="0.25">
      <c r="A427" s="60" t="s">
        <v>852</v>
      </c>
      <c r="B427" s="126" t="s">
        <v>1828</v>
      </c>
      <c r="C427" s="127"/>
      <c r="D427" s="128"/>
      <c r="E427" s="129" t="s">
        <v>486</v>
      </c>
      <c r="F427" s="129"/>
      <c r="G427" s="129"/>
      <c r="H427" s="61" t="s">
        <v>296</v>
      </c>
      <c r="I427" s="76">
        <v>36</v>
      </c>
      <c r="J427" s="63">
        <v>1170.17</v>
      </c>
      <c r="K427" s="63">
        <v>42126.12</v>
      </c>
      <c r="L427" s="64"/>
      <c r="Y427" s="59"/>
      <c r="Z427" s="65" t="s">
        <v>1828</v>
      </c>
      <c r="AA427" s="65" t="s">
        <v>486</v>
      </c>
      <c r="AB427" s="70"/>
      <c r="AC427" s="70"/>
      <c r="AD427" s="74"/>
      <c r="AE427" s="78"/>
    </row>
    <row r="428" spans="1:31" ht="26.25" x14ac:dyDescent="0.25">
      <c r="A428" s="60" t="s">
        <v>855</v>
      </c>
      <c r="B428" s="126" t="s">
        <v>1830</v>
      </c>
      <c r="C428" s="127"/>
      <c r="D428" s="128"/>
      <c r="E428" s="129" t="s">
        <v>1736</v>
      </c>
      <c r="F428" s="129"/>
      <c r="G428" s="129"/>
      <c r="H428" s="61" t="s">
        <v>296</v>
      </c>
      <c r="I428" s="76">
        <v>18</v>
      </c>
      <c r="J428" s="63">
        <v>828.32</v>
      </c>
      <c r="K428" s="63">
        <v>14909.76</v>
      </c>
      <c r="L428" s="64"/>
      <c r="Y428" s="59"/>
      <c r="Z428" s="65" t="s">
        <v>1830</v>
      </c>
      <c r="AA428" s="65" t="s">
        <v>1736</v>
      </c>
      <c r="AB428" s="70"/>
      <c r="AC428" s="70"/>
      <c r="AD428" s="74"/>
      <c r="AE428" s="78"/>
    </row>
    <row r="429" spans="1:31" ht="26.25" x14ac:dyDescent="0.25">
      <c r="A429" s="60" t="s">
        <v>857</v>
      </c>
      <c r="B429" s="126" t="s">
        <v>1832</v>
      </c>
      <c r="C429" s="127"/>
      <c r="D429" s="128"/>
      <c r="E429" s="129" t="s">
        <v>1739</v>
      </c>
      <c r="F429" s="129"/>
      <c r="G429" s="129"/>
      <c r="H429" s="61" t="s">
        <v>296</v>
      </c>
      <c r="I429" s="76">
        <v>18</v>
      </c>
      <c r="J429" s="63">
        <v>405.65</v>
      </c>
      <c r="K429" s="63">
        <v>7301.7</v>
      </c>
      <c r="L429" s="64"/>
      <c r="Y429" s="59"/>
      <c r="Z429" s="65" t="s">
        <v>1832</v>
      </c>
      <c r="AA429" s="65" t="s">
        <v>1739</v>
      </c>
      <c r="AB429" s="70"/>
      <c r="AC429" s="70"/>
      <c r="AD429" s="74"/>
      <c r="AE429" s="78"/>
    </row>
    <row r="430" spans="1:31" x14ac:dyDescent="0.25">
      <c r="A430" s="60" t="s">
        <v>859</v>
      </c>
      <c r="B430" s="126" t="s">
        <v>1834</v>
      </c>
      <c r="C430" s="127"/>
      <c r="D430" s="128"/>
      <c r="E430" s="129" t="s">
        <v>488</v>
      </c>
      <c r="F430" s="129"/>
      <c r="G430" s="129"/>
      <c r="H430" s="61" t="s">
        <v>296</v>
      </c>
      <c r="I430" s="76">
        <v>18</v>
      </c>
      <c r="J430" s="63">
        <v>620.05999999999995</v>
      </c>
      <c r="K430" s="63">
        <v>11161.08</v>
      </c>
      <c r="L430" s="64"/>
      <c r="Y430" s="59"/>
      <c r="Z430" s="65" t="s">
        <v>1834</v>
      </c>
      <c r="AA430" s="65" t="s">
        <v>488</v>
      </c>
      <c r="AB430" s="70"/>
      <c r="AC430" s="70"/>
      <c r="AD430" s="74"/>
      <c r="AE430" s="78"/>
    </row>
    <row r="431" spans="1:31" x14ac:dyDescent="0.25">
      <c r="A431" s="60" t="s">
        <v>860</v>
      </c>
      <c r="B431" s="126" t="s">
        <v>1836</v>
      </c>
      <c r="C431" s="127"/>
      <c r="D431" s="128"/>
      <c r="E431" s="129" t="s">
        <v>1744</v>
      </c>
      <c r="F431" s="129"/>
      <c r="G431" s="129"/>
      <c r="H431" s="61" t="s">
        <v>296</v>
      </c>
      <c r="I431" s="76">
        <v>18</v>
      </c>
      <c r="J431" s="63">
        <v>1015.08</v>
      </c>
      <c r="K431" s="63">
        <v>18271.439999999999</v>
      </c>
      <c r="L431" s="64"/>
      <c r="Y431" s="59"/>
      <c r="Z431" s="65" t="s">
        <v>1836</v>
      </c>
      <c r="AA431" s="65" t="s">
        <v>1744</v>
      </c>
      <c r="AB431" s="70"/>
      <c r="AC431" s="70"/>
      <c r="AD431" s="74"/>
      <c r="AE431" s="78"/>
    </row>
    <row r="432" spans="1:31" x14ac:dyDescent="0.25">
      <c r="A432" s="60" t="s">
        <v>862</v>
      </c>
      <c r="B432" s="126" t="s">
        <v>1838</v>
      </c>
      <c r="C432" s="127"/>
      <c r="D432" s="128"/>
      <c r="E432" s="129" t="s">
        <v>1747</v>
      </c>
      <c r="F432" s="129"/>
      <c r="G432" s="129"/>
      <c r="H432" s="61" t="s">
        <v>296</v>
      </c>
      <c r="I432" s="76">
        <v>36</v>
      </c>
      <c r="J432" s="63">
        <v>57.56</v>
      </c>
      <c r="K432" s="63">
        <v>2072.16</v>
      </c>
      <c r="L432" s="64"/>
      <c r="Y432" s="59"/>
      <c r="Z432" s="65" t="s">
        <v>1838</v>
      </c>
      <c r="AA432" s="65" t="s">
        <v>1747</v>
      </c>
      <c r="AB432" s="70"/>
      <c r="AC432" s="70"/>
      <c r="AD432" s="74"/>
      <c r="AE432" s="78"/>
    </row>
    <row r="433" spans="1:31" x14ac:dyDescent="0.25">
      <c r="A433" s="60" t="s">
        <v>863</v>
      </c>
      <c r="B433" s="126" t="s">
        <v>1840</v>
      </c>
      <c r="C433" s="127"/>
      <c r="D433" s="128"/>
      <c r="E433" s="129" t="s">
        <v>320</v>
      </c>
      <c r="F433" s="129"/>
      <c r="G433" s="129"/>
      <c r="H433" s="61" t="s">
        <v>310</v>
      </c>
      <c r="I433" s="66">
        <v>8.9999999999999993E-3</v>
      </c>
      <c r="J433" s="63">
        <v>288526.01</v>
      </c>
      <c r="K433" s="63">
        <v>2596.73</v>
      </c>
      <c r="L433" s="64"/>
      <c r="Y433" s="59"/>
      <c r="Z433" s="65" t="s">
        <v>1840</v>
      </c>
      <c r="AA433" s="65" t="s">
        <v>320</v>
      </c>
      <c r="AB433" s="70"/>
      <c r="AC433" s="70"/>
      <c r="AD433" s="74"/>
      <c r="AE433" s="78"/>
    </row>
    <row r="434" spans="1:31" ht="39" x14ac:dyDescent="0.25">
      <c r="A434" s="60" t="s">
        <v>864</v>
      </c>
      <c r="B434" s="126" t="s">
        <v>1842</v>
      </c>
      <c r="C434" s="127"/>
      <c r="D434" s="128"/>
      <c r="E434" s="129" t="s">
        <v>1752</v>
      </c>
      <c r="F434" s="129"/>
      <c r="G434" s="129"/>
      <c r="H434" s="61" t="s">
        <v>299</v>
      </c>
      <c r="I434" s="66">
        <v>9.0630000000000006</v>
      </c>
      <c r="J434" s="63">
        <v>56.86</v>
      </c>
      <c r="K434" s="63">
        <v>515.32000000000005</v>
      </c>
      <c r="L434" s="64"/>
      <c r="Y434" s="59"/>
      <c r="Z434" s="65" t="s">
        <v>1842</v>
      </c>
      <c r="AA434" s="65" t="s">
        <v>1752</v>
      </c>
      <c r="AB434" s="70"/>
      <c r="AC434" s="70"/>
      <c r="AD434" s="74"/>
      <c r="AE434" s="78"/>
    </row>
    <row r="435" spans="1:31" ht="26.25" x14ac:dyDescent="0.25">
      <c r="A435" s="60" t="s">
        <v>865</v>
      </c>
      <c r="B435" s="126" t="s">
        <v>1844</v>
      </c>
      <c r="C435" s="127"/>
      <c r="D435" s="128"/>
      <c r="E435" s="129" t="s">
        <v>331</v>
      </c>
      <c r="F435" s="129"/>
      <c r="G435" s="129"/>
      <c r="H435" s="61" t="s">
        <v>332</v>
      </c>
      <c r="I435" s="72">
        <v>4.4000000000000004</v>
      </c>
      <c r="J435" s="63">
        <v>6058.21</v>
      </c>
      <c r="K435" s="63">
        <v>26656.12</v>
      </c>
      <c r="L435" s="64"/>
      <c r="Y435" s="59"/>
      <c r="Z435" s="65" t="s">
        <v>1844</v>
      </c>
      <c r="AA435" s="65" t="s">
        <v>331</v>
      </c>
      <c r="AB435" s="70"/>
      <c r="AC435" s="70"/>
      <c r="AD435" s="74"/>
      <c r="AE435" s="78"/>
    </row>
    <row r="436" spans="1:31" x14ac:dyDescent="0.25">
      <c r="A436" s="60" t="s">
        <v>866</v>
      </c>
      <c r="B436" s="126" t="s">
        <v>1846</v>
      </c>
      <c r="C436" s="127"/>
      <c r="D436" s="128"/>
      <c r="E436" s="129" t="s">
        <v>1757</v>
      </c>
      <c r="F436" s="129"/>
      <c r="G436" s="129"/>
      <c r="H436" s="61" t="s">
        <v>296</v>
      </c>
      <c r="I436" s="76">
        <v>18</v>
      </c>
      <c r="J436" s="63">
        <v>13.1</v>
      </c>
      <c r="K436" s="63">
        <v>235.8</v>
      </c>
      <c r="L436" s="64"/>
      <c r="Y436" s="59"/>
      <c r="Z436" s="65" t="s">
        <v>1846</v>
      </c>
      <c r="AA436" s="65" t="s">
        <v>1757</v>
      </c>
      <c r="AB436" s="70"/>
      <c r="AC436" s="70"/>
      <c r="AD436" s="74"/>
      <c r="AE436" s="78"/>
    </row>
    <row r="437" spans="1:31" x14ac:dyDescent="0.25">
      <c r="A437" s="60" t="s">
        <v>868</v>
      </c>
      <c r="B437" s="126" t="s">
        <v>1848</v>
      </c>
      <c r="C437" s="127"/>
      <c r="D437" s="128"/>
      <c r="E437" s="129" t="s">
        <v>1760</v>
      </c>
      <c r="F437" s="129"/>
      <c r="G437" s="129"/>
      <c r="H437" s="61" t="s">
        <v>296</v>
      </c>
      <c r="I437" s="76">
        <v>36</v>
      </c>
      <c r="J437" s="63">
        <v>72.66</v>
      </c>
      <c r="K437" s="63">
        <v>2615.7600000000002</v>
      </c>
      <c r="L437" s="64"/>
      <c r="Y437" s="59"/>
      <c r="Z437" s="65" t="s">
        <v>1848</v>
      </c>
      <c r="AA437" s="65" t="s">
        <v>1760</v>
      </c>
      <c r="AB437" s="70"/>
      <c r="AC437" s="70"/>
      <c r="AD437" s="74"/>
      <c r="AE437" s="78"/>
    </row>
    <row r="438" spans="1:31" x14ac:dyDescent="0.25">
      <c r="A438" s="130" t="s">
        <v>511</v>
      </c>
      <c r="B438" s="130"/>
      <c r="C438" s="130"/>
      <c r="D438" s="130"/>
      <c r="E438" s="130"/>
      <c r="F438" s="130"/>
      <c r="G438" s="130"/>
      <c r="H438" s="130"/>
      <c r="I438" s="130"/>
      <c r="J438" s="130"/>
      <c r="K438" s="130"/>
      <c r="L438" s="130"/>
      <c r="Y438" s="59"/>
      <c r="Z438" s="65"/>
      <c r="AA438" s="65"/>
      <c r="AB438" s="70"/>
      <c r="AC438" s="70"/>
      <c r="AD438" s="74" t="s">
        <v>511</v>
      </c>
      <c r="AE438" s="78"/>
    </row>
    <row r="439" spans="1:31" x14ac:dyDescent="0.25">
      <c r="A439" s="60" t="s">
        <v>870</v>
      </c>
      <c r="B439" s="126" t="s">
        <v>1850</v>
      </c>
      <c r="C439" s="127"/>
      <c r="D439" s="128"/>
      <c r="E439" s="129" t="s">
        <v>315</v>
      </c>
      <c r="F439" s="129"/>
      <c r="G439" s="129"/>
      <c r="H439" s="61" t="s">
        <v>310</v>
      </c>
      <c r="I439" s="66">
        <v>2.5000000000000001E-2</v>
      </c>
      <c r="J439" s="63">
        <v>326660.44</v>
      </c>
      <c r="K439" s="63">
        <v>8166.51</v>
      </c>
      <c r="L439" s="64"/>
      <c r="Y439" s="59"/>
      <c r="Z439" s="65" t="s">
        <v>1850</v>
      </c>
      <c r="AA439" s="65" t="s">
        <v>315</v>
      </c>
      <c r="AB439" s="70"/>
      <c r="AC439" s="70"/>
      <c r="AD439" s="74"/>
      <c r="AE439" s="78"/>
    </row>
    <row r="440" spans="1:31" ht="39" x14ac:dyDescent="0.25">
      <c r="A440" s="60" t="s">
        <v>873</v>
      </c>
      <c r="B440" s="126" t="s">
        <v>1852</v>
      </c>
      <c r="C440" s="127"/>
      <c r="D440" s="128"/>
      <c r="E440" s="129" t="s">
        <v>1254</v>
      </c>
      <c r="F440" s="129"/>
      <c r="G440" s="129"/>
      <c r="H440" s="61" t="s">
        <v>299</v>
      </c>
      <c r="I440" s="72">
        <v>25.2</v>
      </c>
      <c r="J440" s="63">
        <v>406.55</v>
      </c>
      <c r="K440" s="63">
        <v>10245.06</v>
      </c>
      <c r="L440" s="64"/>
      <c r="Y440" s="59"/>
      <c r="Z440" s="65" t="s">
        <v>1852</v>
      </c>
      <c r="AA440" s="65" t="s">
        <v>1254</v>
      </c>
      <c r="AB440" s="70"/>
      <c r="AC440" s="70"/>
      <c r="AD440" s="74"/>
      <c r="AE440" s="78"/>
    </row>
    <row r="441" spans="1:31" ht="26.25" x14ac:dyDescent="0.25">
      <c r="A441" s="60" t="s">
        <v>875</v>
      </c>
      <c r="B441" s="126" t="s">
        <v>1854</v>
      </c>
      <c r="C441" s="127"/>
      <c r="D441" s="128"/>
      <c r="E441" s="129" t="s">
        <v>331</v>
      </c>
      <c r="F441" s="129"/>
      <c r="G441" s="129"/>
      <c r="H441" s="61" t="s">
        <v>332</v>
      </c>
      <c r="I441" s="72">
        <v>12.5</v>
      </c>
      <c r="J441" s="63">
        <v>6058.2</v>
      </c>
      <c r="K441" s="63">
        <v>75727.5</v>
      </c>
      <c r="L441" s="64"/>
      <c r="Y441" s="59"/>
      <c r="Z441" s="65" t="s">
        <v>1854</v>
      </c>
      <c r="AA441" s="65" t="s">
        <v>331</v>
      </c>
      <c r="AB441" s="70"/>
      <c r="AC441" s="70"/>
      <c r="AD441" s="74"/>
      <c r="AE441" s="78"/>
    </row>
    <row r="442" spans="1:31" ht="26.25" x14ac:dyDescent="0.25">
      <c r="A442" s="60" t="s">
        <v>877</v>
      </c>
      <c r="B442" s="126" t="s">
        <v>1856</v>
      </c>
      <c r="C442" s="127"/>
      <c r="D442" s="128"/>
      <c r="E442" s="129" t="s">
        <v>1278</v>
      </c>
      <c r="F442" s="129"/>
      <c r="G442" s="129"/>
      <c r="H442" s="61" t="s">
        <v>296</v>
      </c>
      <c r="I442" s="76">
        <v>50</v>
      </c>
      <c r="J442" s="63">
        <v>294.37</v>
      </c>
      <c r="K442" s="63">
        <v>14718.5</v>
      </c>
      <c r="L442" s="64"/>
      <c r="Y442" s="59"/>
      <c r="Z442" s="65" t="s">
        <v>1856</v>
      </c>
      <c r="AA442" s="65" t="s">
        <v>1278</v>
      </c>
      <c r="AB442" s="70"/>
      <c r="AC442" s="70"/>
      <c r="AD442" s="74"/>
      <c r="AE442" s="78"/>
    </row>
    <row r="443" spans="1:31" ht="26.25" x14ac:dyDescent="0.25">
      <c r="A443" s="60" t="s">
        <v>879</v>
      </c>
      <c r="B443" s="126" t="s">
        <v>1858</v>
      </c>
      <c r="C443" s="127"/>
      <c r="D443" s="128"/>
      <c r="E443" s="129" t="s">
        <v>1727</v>
      </c>
      <c r="F443" s="129"/>
      <c r="G443" s="129"/>
      <c r="H443" s="61" t="s">
        <v>296</v>
      </c>
      <c r="I443" s="76">
        <v>75</v>
      </c>
      <c r="J443" s="63">
        <v>2958.1</v>
      </c>
      <c r="K443" s="63">
        <v>221857.5</v>
      </c>
      <c r="L443" s="64"/>
      <c r="Y443" s="59"/>
      <c r="Z443" s="65" t="s">
        <v>1858</v>
      </c>
      <c r="AA443" s="65" t="s">
        <v>1727</v>
      </c>
      <c r="AB443" s="70"/>
      <c r="AC443" s="70"/>
      <c r="AD443" s="74"/>
      <c r="AE443" s="78"/>
    </row>
    <row r="444" spans="1:31" x14ac:dyDescent="0.25">
      <c r="A444" s="60" t="s">
        <v>881</v>
      </c>
      <c r="B444" s="126" t="s">
        <v>1860</v>
      </c>
      <c r="C444" s="127"/>
      <c r="D444" s="128"/>
      <c r="E444" s="129" t="s">
        <v>382</v>
      </c>
      <c r="F444" s="129"/>
      <c r="G444" s="129"/>
      <c r="H444" s="61" t="s">
        <v>332</v>
      </c>
      <c r="I444" s="72">
        <v>2.5</v>
      </c>
      <c r="J444" s="63">
        <v>8933.73</v>
      </c>
      <c r="K444" s="63">
        <v>22334.33</v>
      </c>
      <c r="L444" s="64"/>
      <c r="Y444" s="59"/>
      <c r="Z444" s="65" t="s">
        <v>1860</v>
      </c>
      <c r="AA444" s="65" t="s">
        <v>382</v>
      </c>
      <c r="AB444" s="70"/>
      <c r="AC444" s="70"/>
      <c r="AD444" s="74"/>
      <c r="AE444" s="78"/>
    </row>
    <row r="445" spans="1:31" ht="26.25" x14ac:dyDescent="0.25">
      <c r="A445" s="60" t="s">
        <v>884</v>
      </c>
      <c r="B445" s="126" t="s">
        <v>1862</v>
      </c>
      <c r="C445" s="127"/>
      <c r="D445" s="128"/>
      <c r="E445" s="129" t="s">
        <v>1369</v>
      </c>
      <c r="F445" s="129"/>
      <c r="G445" s="129"/>
      <c r="H445" s="61" t="s">
        <v>296</v>
      </c>
      <c r="I445" s="76">
        <v>25</v>
      </c>
      <c r="J445" s="63">
        <v>1067.3399999999999</v>
      </c>
      <c r="K445" s="63">
        <v>26683.5</v>
      </c>
      <c r="L445" s="64"/>
      <c r="Y445" s="59"/>
      <c r="Z445" s="65" t="s">
        <v>1862</v>
      </c>
      <c r="AA445" s="65" t="s">
        <v>1369</v>
      </c>
      <c r="AB445" s="70"/>
      <c r="AC445" s="70"/>
      <c r="AD445" s="74"/>
      <c r="AE445" s="78"/>
    </row>
    <row r="446" spans="1:31" x14ac:dyDescent="0.25">
      <c r="A446" s="60" t="s">
        <v>886</v>
      </c>
      <c r="B446" s="126" t="s">
        <v>1864</v>
      </c>
      <c r="C446" s="127"/>
      <c r="D446" s="128"/>
      <c r="E446" s="129" t="s">
        <v>486</v>
      </c>
      <c r="F446" s="129"/>
      <c r="G446" s="129"/>
      <c r="H446" s="61" t="s">
        <v>296</v>
      </c>
      <c r="I446" s="76">
        <v>150</v>
      </c>
      <c r="J446" s="63">
        <v>1170.17</v>
      </c>
      <c r="K446" s="63">
        <v>175525.5</v>
      </c>
      <c r="L446" s="64"/>
      <c r="Y446" s="59"/>
      <c r="Z446" s="65" t="s">
        <v>1864</v>
      </c>
      <c r="AA446" s="65" t="s">
        <v>486</v>
      </c>
      <c r="AB446" s="70"/>
      <c r="AC446" s="70"/>
      <c r="AD446" s="74"/>
      <c r="AE446" s="78"/>
    </row>
    <row r="447" spans="1:31" ht="26.25" x14ac:dyDescent="0.25">
      <c r="A447" s="60" t="s">
        <v>888</v>
      </c>
      <c r="B447" s="126" t="s">
        <v>1866</v>
      </c>
      <c r="C447" s="127"/>
      <c r="D447" s="128"/>
      <c r="E447" s="129" t="s">
        <v>1736</v>
      </c>
      <c r="F447" s="129"/>
      <c r="G447" s="129"/>
      <c r="H447" s="61" t="s">
        <v>296</v>
      </c>
      <c r="I447" s="76">
        <v>75</v>
      </c>
      <c r="J447" s="63">
        <v>828.32</v>
      </c>
      <c r="K447" s="63">
        <v>62124</v>
      </c>
      <c r="L447" s="64"/>
      <c r="Y447" s="59"/>
      <c r="Z447" s="65" t="s">
        <v>1866</v>
      </c>
      <c r="AA447" s="65" t="s">
        <v>1736</v>
      </c>
      <c r="AB447" s="70"/>
      <c r="AC447" s="70"/>
      <c r="AD447" s="74"/>
      <c r="AE447" s="78"/>
    </row>
    <row r="448" spans="1:31" ht="26.25" x14ac:dyDescent="0.25">
      <c r="A448" s="60" t="s">
        <v>890</v>
      </c>
      <c r="B448" s="126" t="s">
        <v>1868</v>
      </c>
      <c r="C448" s="127"/>
      <c r="D448" s="128"/>
      <c r="E448" s="129" t="s">
        <v>1739</v>
      </c>
      <c r="F448" s="129"/>
      <c r="G448" s="129"/>
      <c r="H448" s="61" t="s">
        <v>296</v>
      </c>
      <c r="I448" s="76">
        <v>75</v>
      </c>
      <c r="J448" s="63">
        <v>405.65</v>
      </c>
      <c r="K448" s="63">
        <v>30423.75</v>
      </c>
      <c r="L448" s="64"/>
      <c r="Y448" s="59"/>
      <c r="Z448" s="65" t="s">
        <v>1868</v>
      </c>
      <c r="AA448" s="65" t="s">
        <v>1739</v>
      </c>
      <c r="AB448" s="70"/>
      <c r="AC448" s="70"/>
      <c r="AD448" s="74"/>
      <c r="AE448" s="78"/>
    </row>
    <row r="449" spans="1:31" x14ac:dyDescent="0.25">
      <c r="A449" s="60" t="s">
        <v>892</v>
      </c>
      <c r="B449" s="126" t="s">
        <v>1870</v>
      </c>
      <c r="C449" s="127"/>
      <c r="D449" s="128"/>
      <c r="E449" s="129" t="s">
        <v>488</v>
      </c>
      <c r="F449" s="129"/>
      <c r="G449" s="129"/>
      <c r="H449" s="61" t="s">
        <v>296</v>
      </c>
      <c r="I449" s="76">
        <v>75</v>
      </c>
      <c r="J449" s="63">
        <v>620.05999999999995</v>
      </c>
      <c r="K449" s="63">
        <v>46504.5</v>
      </c>
      <c r="L449" s="64"/>
      <c r="Y449" s="59"/>
      <c r="Z449" s="65" t="s">
        <v>1870</v>
      </c>
      <c r="AA449" s="65" t="s">
        <v>488</v>
      </c>
      <c r="AB449" s="70"/>
      <c r="AC449" s="70"/>
      <c r="AD449" s="74"/>
      <c r="AE449" s="78"/>
    </row>
    <row r="450" spans="1:31" x14ac:dyDescent="0.25">
      <c r="A450" s="60" t="s">
        <v>894</v>
      </c>
      <c r="B450" s="126" t="s">
        <v>1872</v>
      </c>
      <c r="C450" s="127"/>
      <c r="D450" s="128"/>
      <c r="E450" s="129" t="s">
        <v>1744</v>
      </c>
      <c r="F450" s="129"/>
      <c r="G450" s="129"/>
      <c r="H450" s="61" t="s">
        <v>296</v>
      </c>
      <c r="I450" s="76">
        <v>75</v>
      </c>
      <c r="J450" s="63">
        <v>1015.08</v>
      </c>
      <c r="K450" s="63">
        <v>76131</v>
      </c>
      <c r="L450" s="64"/>
      <c r="Y450" s="59"/>
      <c r="Z450" s="65" t="s">
        <v>1872</v>
      </c>
      <c r="AA450" s="65" t="s">
        <v>1744</v>
      </c>
      <c r="AB450" s="70"/>
      <c r="AC450" s="70"/>
      <c r="AD450" s="74"/>
      <c r="AE450" s="78"/>
    </row>
    <row r="451" spans="1:31" x14ac:dyDescent="0.25">
      <c r="A451" s="60" t="s">
        <v>895</v>
      </c>
      <c r="B451" s="126" t="s">
        <v>1874</v>
      </c>
      <c r="C451" s="127"/>
      <c r="D451" s="128"/>
      <c r="E451" s="129" t="s">
        <v>1747</v>
      </c>
      <c r="F451" s="129"/>
      <c r="G451" s="129"/>
      <c r="H451" s="61" t="s">
        <v>296</v>
      </c>
      <c r="I451" s="76">
        <v>150</v>
      </c>
      <c r="J451" s="63">
        <v>57.56</v>
      </c>
      <c r="K451" s="63">
        <v>8634</v>
      </c>
      <c r="L451" s="64"/>
      <c r="Y451" s="59"/>
      <c r="Z451" s="65" t="s">
        <v>1874</v>
      </c>
      <c r="AA451" s="65" t="s">
        <v>1747</v>
      </c>
      <c r="AB451" s="70"/>
      <c r="AC451" s="70"/>
      <c r="AD451" s="74"/>
      <c r="AE451" s="78"/>
    </row>
    <row r="452" spans="1:31" x14ac:dyDescent="0.25">
      <c r="A452" s="60" t="s">
        <v>898</v>
      </c>
      <c r="B452" s="126" t="s">
        <v>1876</v>
      </c>
      <c r="C452" s="127"/>
      <c r="D452" s="128"/>
      <c r="E452" s="129" t="s">
        <v>320</v>
      </c>
      <c r="F452" s="129"/>
      <c r="G452" s="129"/>
      <c r="H452" s="61" t="s">
        <v>310</v>
      </c>
      <c r="I452" s="71">
        <v>3.7499999999999999E-2</v>
      </c>
      <c r="J452" s="63">
        <v>288527.99</v>
      </c>
      <c r="K452" s="63">
        <v>10819.8</v>
      </c>
      <c r="L452" s="64"/>
      <c r="Y452" s="59"/>
      <c r="Z452" s="65" t="s">
        <v>1876</v>
      </c>
      <c r="AA452" s="65" t="s">
        <v>320</v>
      </c>
      <c r="AB452" s="70"/>
      <c r="AC452" s="70"/>
      <c r="AD452" s="74"/>
      <c r="AE452" s="78"/>
    </row>
    <row r="453" spans="1:31" ht="39" x14ac:dyDescent="0.25">
      <c r="A453" s="60" t="s">
        <v>900</v>
      </c>
      <c r="B453" s="126" t="s">
        <v>1878</v>
      </c>
      <c r="C453" s="127"/>
      <c r="D453" s="128"/>
      <c r="E453" s="129" t="s">
        <v>1752</v>
      </c>
      <c r="F453" s="129"/>
      <c r="G453" s="129"/>
      <c r="H453" s="61" t="s">
        <v>299</v>
      </c>
      <c r="I453" s="71">
        <v>37.762500000000003</v>
      </c>
      <c r="J453" s="63">
        <v>56.86</v>
      </c>
      <c r="K453" s="63">
        <v>2147.1799999999998</v>
      </c>
      <c r="L453" s="64"/>
      <c r="Y453" s="59"/>
      <c r="Z453" s="65" t="s">
        <v>1878</v>
      </c>
      <c r="AA453" s="65" t="s">
        <v>1752</v>
      </c>
      <c r="AB453" s="70"/>
      <c r="AC453" s="70"/>
      <c r="AD453" s="74"/>
      <c r="AE453" s="78"/>
    </row>
    <row r="454" spans="1:31" ht="26.25" x14ac:dyDescent="0.25">
      <c r="A454" s="60" t="s">
        <v>902</v>
      </c>
      <c r="B454" s="126" t="s">
        <v>1880</v>
      </c>
      <c r="C454" s="127"/>
      <c r="D454" s="128"/>
      <c r="E454" s="129" t="s">
        <v>331</v>
      </c>
      <c r="F454" s="129"/>
      <c r="G454" s="129"/>
      <c r="H454" s="61" t="s">
        <v>332</v>
      </c>
      <c r="I454" s="72">
        <v>22.5</v>
      </c>
      <c r="J454" s="63">
        <v>6058.2</v>
      </c>
      <c r="K454" s="63">
        <v>136309.5</v>
      </c>
      <c r="L454" s="64"/>
      <c r="Y454" s="59"/>
      <c r="Z454" s="65" t="s">
        <v>1880</v>
      </c>
      <c r="AA454" s="65" t="s">
        <v>331</v>
      </c>
      <c r="AB454" s="70"/>
      <c r="AC454" s="70"/>
      <c r="AD454" s="74"/>
      <c r="AE454" s="78"/>
    </row>
    <row r="455" spans="1:31" x14ac:dyDescent="0.25">
      <c r="A455" s="60" t="s">
        <v>904</v>
      </c>
      <c r="B455" s="126" t="s">
        <v>1882</v>
      </c>
      <c r="C455" s="127"/>
      <c r="D455" s="128"/>
      <c r="E455" s="129" t="s">
        <v>1757</v>
      </c>
      <c r="F455" s="129"/>
      <c r="G455" s="129"/>
      <c r="H455" s="61" t="s">
        <v>296</v>
      </c>
      <c r="I455" s="76">
        <v>75</v>
      </c>
      <c r="J455" s="63">
        <v>13.1</v>
      </c>
      <c r="K455" s="63">
        <v>982.5</v>
      </c>
      <c r="L455" s="64"/>
      <c r="Y455" s="59"/>
      <c r="Z455" s="65" t="s">
        <v>1882</v>
      </c>
      <c r="AA455" s="65" t="s">
        <v>1757</v>
      </c>
      <c r="AB455" s="70"/>
      <c r="AC455" s="70"/>
      <c r="AD455" s="74"/>
      <c r="AE455" s="78"/>
    </row>
    <row r="456" spans="1:31" x14ac:dyDescent="0.25">
      <c r="A456" s="60" t="s">
        <v>907</v>
      </c>
      <c r="B456" s="126" t="s">
        <v>1884</v>
      </c>
      <c r="C456" s="127"/>
      <c r="D456" s="128"/>
      <c r="E456" s="129" t="s">
        <v>1760</v>
      </c>
      <c r="F456" s="129"/>
      <c r="G456" s="129"/>
      <c r="H456" s="61" t="s">
        <v>296</v>
      </c>
      <c r="I456" s="76">
        <v>150</v>
      </c>
      <c r="J456" s="63">
        <v>72.66</v>
      </c>
      <c r="K456" s="63">
        <v>10899</v>
      </c>
      <c r="L456" s="64"/>
      <c r="Y456" s="59"/>
      <c r="Z456" s="65" t="s">
        <v>1884</v>
      </c>
      <c r="AA456" s="65" t="s">
        <v>1760</v>
      </c>
      <c r="AB456" s="70"/>
      <c r="AC456" s="70"/>
      <c r="AD456" s="74"/>
      <c r="AE456" s="78"/>
    </row>
    <row r="457" spans="1:31" x14ac:dyDescent="0.25">
      <c r="A457" s="130" t="s">
        <v>519</v>
      </c>
      <c r="B457" s="130"/>
      <c r="C457" s="130"/>
      <c r="D457" s="130"/>
      <c r="E457" s="130"/>
      <c r="F457" s="130"/>
      <c r="G457" s="130"/>
      <c r="H457" s="130"/>
      <c r="I457" s="130"/>
      <c r="J457" s="130"/>
      <c r="K457" s="130"/>
      <c r="L457" s="130"/>
      <c r="Y457" s="59"/>
      <c r="Z457" s="65"/>
      <c r="AA457" s="65"/>
      <c r="AB457" s="70"/>
      <c r="AC457" s="70"/>
      <c r="AD457" s="74" t="s">
        <v>519</v>
      </c>
      <c r="AE457" s="78"/>
    </row>
    <row r="458" spans="1:31" ht="26.25" x14ac:dyDescent="0.25">
      <c r="A458" s="60" t="s">
        <v>909</v>
      </c>
      <c r="B458" s="126" t="s">
        <v>1886</v>
      </c>
      <c r="C458" s="127"/>
      <c r="D458" s="128"/>
      <c r="E458" s="129" t="s">
        <v>331</v>
      </c>
      <c r="F458" s="129"/>
      <c r="G458" s="129"/>
      <c r="H458" s="61" t="s">
        <v>332</v>
      </c>
      <c r="I458" s="72">
        <v>6.4</v>
      </c>
      <c r="J458" s="63">
        <v>6058.21</v>
      </c>
      <c r="K458" s="63">
        <v>38772.54</v>
      </c>
      <c r="L458" s="64"/>
      <c r="Y458" s="59"/>
      <c r="Z458" s="65" t="s">
        <v>1886</v>
      </c>
      <c r="AA458" s="65" t="s">
        <v>331</v>
      </c>
      <c r="AB458" s="70"/>
      <c r="AC458" s="70"/>
      <c r="AD458" s="74"/>
      <c r="AE458" s="78"/>
    </row>
    <row r="459" spans="1:31" ht="26.25" x14ac:dyDescent="0.25">
      <c r="A459" s="60" t="s">
        <v>911</v>
      </c>
      <c r="B459" s="126" t="s">
        <v>1888</v>
      </c>
      <c r="C459" s="127"/>
      <c r="D459" s="128"/>
      <c r="E459" s="129" t="s">
        <v>1465</v>
      </c>
      <c r="F459" s="129"/>
      <c r="G459" s="129"/>
      <c r="H459" s="61" t="s">
        <v>296</v>
      </c>
      <c r="I459" s="76">
        <v>64</v>
      </c>
      <c r="J459" s="63">
        <v>4588.2700000000004</v>
      </c>
      <c r="K459" s="63">
        <v>293649.28000000003</v>
      </c>
      <c r="L459" s="64"/>
      <c r="Y459" s="59"/>
      <c r="Z459" s="65" t="s">
        <v>1888</v>
      </c>
      <c r="AA459" s="65" t="s">
        <v>1465</v>
      </c>
      <c r="AB459" s="70"/>
      <c r="AC459" s="70"/>
      <c r="AD459" s="74"/>
      <c r="AE459" s="78"/>
    </row>
    <row r="460" spans="1:31" x14ac:dyDescent="0.25">
      <c r="A460" s="60" t="s">
        <v>913</v>
      </c>
      <c r="B460" s="126" t="s">
        <v>1890</v>
      </c>
      <c r="C460" s="127"/>
      <c r="D460" s="128"/>
      <c r="E460" s="129" t="s">
        <v>486</v>
      </c>
      <c r="F460" s="129"/>
      <c r="G460" s="129"/>
      <c r="H460" s="61" t="s">
        <v>296</v>
      </c>
      <c r="I460" s="76">
        <v>128</v>
      </c>
      <c r="J460" s="63">
        <v>1170.17</v>
      </c>
      <c r="K460" s="63">
        <v>149781.76000000001</v>
      </c>
      <c r="L460" s="64"/>
      <c r="Y460" s="59"/>
      <c r="Z460" s="65" t="s">
        <v>1890</v>
      </c>
      <c r="AA460" s="65" t="s">
        <v>486</v>
      </c>
      <c r="AB460" s="70"/>
      <c r="AC460" s="70"/>
      <c r="AD460" s="74"/>
      <c r="AE460" s="78"/>
    </row>
    <row r="461" spans="1:31" ht="26.25" x14ac:dyDescent="0.25">
      <c r="A461" s="60" t="s">
        <v>914</v>
      </c>
      <c r="B461" s="126" t="s">
        <v>1892</v>
      </c>
      <c r="C461" s="127"/>
      <c r="D461" s="128"/>
      <c r="E461" s="129" t="s">
        <v>1736</v>
      </c>
      <c r="F461" s="129"/>
      <c r="G461" s="129"/>
      <c r="H461" s="61" t="s">
        <v>296</v>
      </c>
      <c r="I461" s="76">
        <v>64</v>
      </c>
      <c r="J461" s="63">
        <v>828.32</v>
      </c>
      <c r="K461" s="63">
        <v>53012.480000000003</v>
      </c>
      <c r="L461" s="64"/>
      <c r="Y461" s="59"/>
      <c r="Z461" s="65" t="s">
        <v>1892</v>
      </c>
      <c r="AA461" s="65" t="s">
        <v>1736</v>
      </c>
      <c r="AB461" s="70"/>
      <c r="AC461" s="70"/>
      <c r="AD461" s="74"/>
      <c r="AE461" s="78"/>
    </row>
    <row r="462" spans="1:31" ht="26.25" x14ac:dyDescent="0.25">
      <c r="A462" s="60" t="s">
        <v>917</v>
      </c>
      <c r="B462" s="126" t="s">
        <v>1894</v>
      </c>
      <c r="C462" s="127"/>
      <c r="D462" s="128"/>
      <c r="E462" s="129" t="s">
        <v>1739</v>
      </c>
      <c r="F462" s="129"/>
      <c r="G462" s="129"/>
      <c r="H462" s="61" t="s">
        <v>296</v>
      </c>
      <c r="I462" s="76">
        <v>64</v>
      </c>
      <c r="J462" s="63">
        <v>405.65</v>
      </c>
      <c r="K462" s="63">
        <v>25961.599999999999</v>
      </c>
      <c r="L462" s="64"/>
      <c r="Y462" s="59"/>
      <c r="Z462" s="65" t="s">
        <v>1894</v>
      </c>
      <c r="AA462" s="65" t="s">
        <v>1739</v>
      </c>
      <c r="AB462" s="70"/>
      <c r="AC462" s="70"/>
      <c r="AD462" s="74"/>
      <c r="AE462" s="78"/>
    </row>
    <row r="463" spans="1:31" x14ac:dyDescent="0.25">
      <c r="A463" s="60" t="s">
        <v>920</v>
      </c>
      <c r="B463" s="126" t="s">
        <v>1896</v>
      </c>
      <c r="C463" s="127"/>
      <c r="D463" s="128"/>
      <c r="E463" s="129" t="s">
        <v>488</v>
      </c>
      <c r="F463" s="129"/>
      <c r="G463" s="129"/>
      <c r="H463" s="61" t="s">
        <v>296</v>
      </c>
      <c r="I463" s="76">
        <v>64</v>
      </c>
      <c r="J463" s="63">
        <v>620.05999999999995</v>
      </c>
      <c r="K463" s="63">
        <v>39683.839999999997</v>
      </c>
      <c r="L463" s="64"/>
      <c r="Y463" s="59"/>
      <c r="Z463" s="65" t="s">
        <v>1896</v>
      </c>
      <c r="AA463" s="65" t="s">
        <v>488</v>
      </c>
      <c r="AB463" s="70"/>
      <c r="AC463" s="70"/>
      <c r="AD463" s="74"/>
      <c r="AE463" s="78"/>
    </row>
    <row r="464" spans="1:31" x14ac:dyDescent="0.25">
      <c r="A464" s="60" t="s">
        <v>922</v>
      </c>
      <c r="B464" s="126" t="s">
        <v>1898</v>
      </c>
      <c r="C464" s="127"/>
      <c r="D464" s="128"/>
      <c r="E464" s="129" t="s">
        <v>1744</v>
      </c>
      <c r="F464" s="129"/>
      <c r="G464" s="129"/>
      <c r="H464" s="61" t="s">
        <v>296</v>
      </c>
      <c r="I464" s="76">
        <v>64</v>
      </c>
      <c r="J464" s="63">
        <v>1015.08</v>
      </c>
      <c r="K464" s="63">
        <v>64965.120000000003</v>
      </c>
      <c r="L464" s="64"/>
      <c r="Y464" s="59"/>
      <c r="Z464" s="65" t="s">
        <v>1898</v>
      </c>
      <c r="AA464" s="65" t="s">
        <v>1744</v>
      </c>
      <c r="AB464" s="70"/>
      <c r="AC464" s="70"/>
      <c r="AD464" s="74"/>
      <c r="AE464" s="78"/>
    </row>
    <row r="465" spans="1:31" x14ac:dyDescent="0.25">
      <c r="A465" s="60" t="s">
        <v>925</v>
      </c>
      <c r="B465" s="126" t="s">
        <v>1900</v>
      </c>
      <c r="C465" s="127"/>
      <c r="D465" s="128"/>
      <c r="E465" s="129" t="s">
        <v>1747</v>
      </c>
      <c r="F465" s="129"/>
      <c r="G465" s="129"/>
      <c r="H465" s="61" t="s">
        <v>296</v>
      </c>
      <c r="I465" s="76">
        <v>128</v>
      </c>
      <c r="J465" s="63">
        <v>57.56</v>
      </c>
      <c r="K465" s="63">
        <v>7367.68</v>
      </c>
      <c r="L465" s="64"/>
      <c r="Y465" s="59"/>
      <c r="Z465" s="65" t="s">
        <v>1900</v>
      </c>
      <c r="AA465" s="65" t="s">
        <v>1747</v>
      </c>
      <c r="AB465" s="70"/>
      <c r="AC465" s="70"/>
      <c r="AD465" s="74"/>
      <c r="AE465" s="78"/>
    </row>
    <row r="466" spans="1:31" x14ac:dyDescent="0.25">
      <c r="A466" s="60" t="s">
        <v>927</v>
      </c>
      <c r="B466" s="126" t="s">
        <v>1902</v>
      </c>
      <c r="C466" s="127"/>
      <c r="D466" s="128"/>
      <c r="E466" s="129" t="s">
        <v>320</v>
      </c>
      <c r="F466" s="129"/>
      <c r="G466" s="129"/>
      <c r="H466" s="61" t="s">
        <v>310</v>
      </c>
      <c r="I466" s="66">
        <v>3.2000000000000001E-2</v>
      </c>
      <c r="J466" s="63">
        <v>288527.96999999997</v>
      </c>
      <c r="K466" s="63">
        <v>9232.9</v>
      </c>
      <c r="L466" s="64"/>
      <c r="Y466" s="59"/>
      <c r="Z466" s="65" t="s">
        <v>1902</v>
      </c>
      <c r="AA466" s="65" t="s">
        <v>320</v>
      </c>
      <c r="AB466" s="70"/>
      <c r="AC466" s="70"/>
      <c r="AD466" s="74"/>
      <c r="AE466" s="78"/>
    </row>
    <row r="467" spans="1:31" ht="39" x14ac:dyDescent="0.25">
      <c r="A467" s="60" t="s">
        <v>930</v>
      </c>
      <c r="B467" s="126" t="s">
        <v>1904</v>
      </c>
      <c r="C467" s="127"/>
      <c r="D467" s="128"/>
      <c r="E467" s="129" t="s">
        <v>1752</v>
      </c>
      <c r="F467" s="129"/>
      <c r="G467" s="129"/>
      <c r="H467" s="61" t="s">
        <v>299</v>
      </c>
      <c r="I467" s="66">
        <v>32.223999999999997</v>
      </c>
      <c r="J467" s="63">
        <v>56.86</v>
      </c>
      <c r="K467" s="63">
        <v>1832.26</v>
      </c>
      <c r="L467" s="64"/>
      <c r="Y467" s="59"/>
      <c r="Z467" s="65" t="s">
        <v>1904</v>
      </c>
      <c r="AA467" s="65" t="s">
        <v>1752</v>
      </c>
      <c r="AB467" s="70"/>
      <c r="AC467" s="70"/>
      <c r="AD467" s="74"/>
      <c r="AE467" s="78"/>
    </row>
    <row r="468" spans="1:31" ht="26.25" x14ac:dyDescent="0.25">
      <c r="A468" s="60" t="s">
        <v>932</v>
      </c>
      <c r="B468" s="126" t="s">
        <v>1906</v>
      </c>
      <c r="C468" s="127"/>
      <c r="D468" s="128"/>
      <c r="E468" s="129" t="s">
        <v>331</v>
      </c>
      <c r="F468" s="129"/>
      <c r="G468" s="129"/>
      <c r="H468" s="61" t="s">
        <v>332</v>
      </c>
      <c r="I468" s="72">
        <v>19.2</v>
      </c>
      <c r="J468" s="63">
        <v>6058.21</v>
      </c>
      <c r="K468" s="63">
        <v>116317.63</v>
      </c>
      <c r="L468" s="64"/>
      <c r="Y468" s="59"/>
      <c r="Z468" s="65" t="s">
        <v>1906</v>
      </c>
      <c r="AA468" s="65" t="s">
        <v>331</v>
      </c>
      <c r="AB468" s="70"/>
      <c r="AC468" s="70"/>
      <c r="AD468" s="74"/>
      <c r="AE468" s="78"/>
    </row>
    <row r="469" spans="1:31" x14ac:dyDescent="0.25">
      <c r="A469" s="60" t="s">
        <v>934</v>
      </c>
      <c r="B469" s="126" t="s">
        <v>1908</v>
      </c>
      <c r="C469" s="127"/>
      <c r="D469" s="128"/>
      <c r="E469" s="129" t="s">
        <v>1757</v>
      </c>
      <c r="F469" s="129"/>
      <c r="G469" s="129"/>
      <c r="H469" s="61" t="s">
        <v>296</v>
      </c>
      <c r="I469" s="76">
        <v>64</v>
      </c>
      <c r="J469" s="63">
        <v>13.1</v>
      </c>
      <c r="K469" s="63">
        <v>838.4</v>
      </c>
      <c r="L469" s="64"/>
      <c r="Y469" s="59"/>
      <c r="Z469" s="65" t="s">
        <v>1908</v>
      </c>
      <c r="AA469" s="65" t="s">
        <v>1757</v>
      </c>
      <c r="AB469" s="70"/>
      <c r="AC469" s="70"/>
      <c r="AD469" s="74"/>
      <c r="AE469" s="78"/>
    </row>
    <row r="470" spans="1:31" x14ac:dyDescent="0.25">
      <c r="A470" s="60" t="s">
        <v>936</v>
      </c>
      <c r="B470" s="126" t="s">
        <v>1910</v>
      </c>
      <c r="C470" s="127"/>
      <c r="D470" s="128"/>
      <c r="E470" s="129" t="s">
        <v>1760</v>
      </c>
      <c r="F470" s="129"/>
      <c r="G470" s="129"/>
      <c r="H470" s="61" t="s">
        <v>296</v>
      </c>
      <c r="I470" s="76">
        <v>128</v>
      </c>
      <c r="J470" s="63">
        <v>72.66</v>
      </c>
      <c r="K470" s="63">
        <v>9300.48</v>
      </c>
      <c r="L470" s="64"/>
      <c r="Y470" s="59"/>
      <c r="Z470" s="65" t="s">
        <v>1910</v>
      </c>
      <c r="AA470" s="65" t="s">
        <v>1760</v>
      </c>
      <c r="AB470" s="70"/>
      <c r="AC470" s="70"/>
      <c r="AD470" s="74"/>
      <c r="AE470" s="78"/>
    </row>
    <row r="471" spans="1:31" x14ac:dyDescent="0.25">
      <c r="A471" s="130" t="s">
        <v>525</v>
      </c>
      <c r="B471" s="130"/>
      <c r="C471" s="130"/>
      <c r="D471" s="130"/>
      <c r="E471" s="130"/>
      <c r="F471" s="130"/>
      <c r="G471" s="130"/>
      <c r="H471" s="130"/>
      <c r="I471" s="130"/>
      <c r="J471" s="130"/>
      <c r="K471" s="130"/>
      <c r="L471" s="130"/>
      <c r="Y471" s="59"/>
      <c r="Z471" s="65"/>
      <c r="AA471" s="65"/>
      <c r="AB471" s="70"/>
      <c r="AC471" s="70"/>
      <c r="AD471" s="74" t="s">
        <v>525</v>
      </c>
      <c r="AE471" s="78"/>
    </row>
    <row r="472" spans="1:31" x14ac:dyDescent="0.25">
      <c r="A472" s="60" t="s">
        <v>939</v>
      </c>
      <c r="B472" s="126" t="s">
        <v>1912</v>
      </c>
      <c r="C472" s="127"/>
      <c r="D472" s="128"/>
      <c r="E472" s="129" t="s">
        <v>315</v>
      </c>
      <c r="F472" s="129"/>
      <c r="G472" s="129"/>
      <c r="H472" s="61" t="s">
        <v>310</v>
      </c>
      <c r="I472" s="66">
        <v>1.4999999999999999E-2</v>
      </c>
      <c r="J472" s="63">
        <v>326660.58</v>
      </c>
      <c r="K472" s="63">
        <v>4899.91</v>
      </c>
      <c r="L472" s="64"/>
      <c r="Y472" s="59"/>
      <c r="Z472" s="65" t="s">
        <v>1912</v>
      </c>
      <c r="AA472" s="65" t="s">
        <v>315</v>
      </c>
      <c r="AB472" s="70"/>
      <c r="AC472" s="70"/>
      <c r="AD472" s="74"/>
      <c r="AE472" s="78"/>
    </row>
    <row r="473" spans="1:31" ht="39" x14ac:dyDescent="0.25">
      <c r="A473" s="60" t="s">
        <v>941</v>
      </c>
      <c r="B473" s="126" t="s">
        <v>1914</v>
      </c>
      <c r="C473" s="127"/>
      <c r="D473" s="128"/>
      <c r="E473" s="129" t="s">
        <v>1254</v>
      </c>
      <c r="F473" s="129"/>
      <c r="G473" s="129"/>
      <c r="H473" s="61" t="s">
        <v>299</v>
      </c>
      <c r="I473" s="62">
        <v>15.12</v>
      </c>
      <c r="J473" s="63">
        <v>406.55</v>
      </c>
      <c r="K473" s="63">
        <v>6147.04</v>
      </c>
      <c r="L473" s="64"/>
      <c r="Y473" s="59"/>
      <c r="Z473" s="65" t="s">
        <v>1914</v>
      </c>
      <c r="AA473" s="65" t="s">
        <v>1254</v>
      </c>
      <c r="AB473" s="70"/>
      <c r="AC473" s="70"/>
      <c r="AD473" s="74"/>
      <c r="AE473" s="78"/>
    </row>
    <row r="474" spans="1:31" ht="26.25" x14ac:dyDescent="0.25">
      <c r="A474" s="60" t="s">
        <v>943</v>
      </c>
      <c r="B474" s="126" t="s">
        <v>1916</v>
      </c>
      <c r="C474" s="127"/>
      <c r="D474" s="128"/>
      <c r="E474" s="129" t="s">
        <v>331</v>
      </c>
      <c r="F474" s="129"/>
      <c r="G474" s="129"/>
      <c r="H474" s="61" t="s">
        <v>332</v>
      </c>
      <c r="I474" s="76">
        <v>9</v>
      </c>
      <c r="J474" s="63">
        <v>6058.2</v>
      </c>
      <c r="K474" s="63">
        <v>54523.8</v>
      </c>
      <c r="L474" s="64"/>
      <c r="Y474" s="59"/>
      <c r="Z474" s="65" t="s">
        <v>1916</v>
      </c>
      <c r="AA474" s="65" t="s">
        <v>331</v>
      </c>
      <c r="AB474" s="70"/>
      <c r="AC474" s="70"/>
      <c r="AD474" s="74"/>
      <c r="AE474" s="78"/>
    </row>
    <row r="475" spans="1:31" ht="26.25" x14ac:dyDescent="0.25">
      <c r="A475" s="60" t="s">
        <v>945</v>
      </c>
      <c r="B475" s="126" t="s">
        <v>1918</v>
      </c>
      <c r="C475" s="127"/>
      <c r="D475" s="128"/>
      <c r="E475" s="129" t="s">
        <v>1278</v>
      </c>
      <c r="F475" s="129"/>
      <c r="G475" s="129"/>
      <c r="H475" s="61" t="s">
        <v>296</v>
      </c>
      <c r="I475" s="76">
        <v>30</v>
      </c>
      <c r="J475" s="63">
        <v>294.37</v>
      </c>
      <c r="K475" s="63">
        <v>8831.1</v>
      </c>
      <c r="L475" s="64"/>
      <c r="Y475" s="59"/>
      <c r="Z475" s="65" t="s">
        <v>1918</v>
      </c>
      <c r="AA475" s="65" t="s">
        <v>1278</v>
      </c>
      <c r="AB475" s="70"/>
      <c r="AC475" s="70"/>
      <c r="AD475" s="74"/>
      <c r="AE475" s="78"/>
    </row>
    <row r="476" spans="1:31" ht="26.25" x14ac:dyDescent="0.25">
      <c r="A476" s="60" t="s">
        <v>946</v>
      </c>
      <c r="B476" s="126" t="s">
        <v>1920</v>
      </c>
      <c r="C476" s="127"/>
      <c r="D476" s="128"/>
      <c r="E476" s="129" t="s">
        <v>1727</v>
      </c>
      <c r="F476" s="129"/>
      <c r="G476" s="129"/>
      <c r="H476" s="61" t="s">
        <v>296</v>
      </c>
      <c r="I476" s="76">
        <v>60</v>
      </c>
      <c r="J476" s="63">
        <v>2958.1</v>
      </c>
      <c r="K476" s="63">
        <v>177486</v>
      </c>
      <c r="L476" s="64"/>
      <c r="Y476" s="59"/>
      <c r="Z476" s="65" t="s">
        <v>1920</v>
      </c>
      <c r="AA476" s="65" t="s">
        <v>1727</v>
      </c>
      <c r="AB476" s="70"/>
      <c r="AC476" s="70"/>
      <c r="AD476" s="74"/>
      <c r="AE476" s="78"/>
    </row>
    <row r="477" spans="1:31" x14ac:dyDescent="0.25">
      <c r="A477" s="60" t="s">
        <v>949</v>
      </c>
      <c r="B477" s="126" t="s">
        <v>1922</v>
      </c>
      <c r="C477" s="127"/>
      <c r="D477" s="128"/>
      <c r="E477" s="129" t="s">
        <v>382</v>
      </c>
      <c r="F477" s="129"/>
      <c r="G477" s="129"/>
      <c r="H477" s="61" t="s">
        <v>332</v>
      </c>
      <c r="I477" s="72">
        <v>1.5</v>
      </c>
      <c r="J477" s="63">
        <v>8933.7099999999991</v>
      </c>
      <c r="K477" s="63">
        <v>13400.57</v>
      </c>
      <c r="L477" s="64"/>
      <c r="Y477" s="59"/>
      <c r="Z477" s="65" t="s">
        <v>1922</v>
      </c>
      <c r="AA477" s="65" t="s">
        <v>382</v>
      </c>
      <c r="AB477" s="70"/>
      <c r="AC477" s="70"/>
      <c r="AD477" s="74"/>
      <c r="AE477" s="78"/>
    </row>
    <row r="478" spans="1:31" ht="26.25" x14ac:dyDescent="0.25">
      <c r="A478" s="60" t="s">
        <v>951</v>
      </c>
      <c r="B478" s="126" t="s">
        <v>1924</v>
      </c>
      <c r="C478" s="127"/>
      <c r="D478" s="128"/>
      <c r="E478" s="129" t="s">
        <v>1369</v>
      </c>
      <c r="F478" s="129"/>
      <c r="G478" s="129"/>
      <c r="H478" s="61" t="s">
        <v>296</v>
      </c>
      <c r="I478" s="76">
        <v>15</v>
      </c>
      <c r="J478" s="63">
        <v>1067.3399999999999</v>
      </c>
      <c r="K478" s="63">
        <v>16010.1</v>
      </c>
      <c r="L478" s="64"/>
      <c r="Y478" s="59"/>
      <c r="Z478" s="65" t="s">
        <v>1924</v>
      </c>
      <c r="AA478" s="65" t="s">
        <v>1369</v>
      </c>
      <c r="AB478" s="70"/>
      <c r="AC478" s="70"/>
      <c r="AD478" s="74"/>
      <c r="AE478" s="78"/>
    </row>
    <row r="479" spans="1:31" x14ac:dyDescent="0.25">
      <c r="A479" s="60" t="s">
        <v>953</v>
      </c>
      <c r="B479" s="126" t="s">
        <v>1926</v>
      </c>
      <c r="C479" s="127"/>
      <c r="D479" s="128"/>
      <c r="E479" s="129" t="s">
        <v>486</v>
      </c>
      <c r="F479" s="129"/>
      <c r="G479" s="129"/>
      <c r="H479" s="61" t="s">
        <v>296</v>
      </c>
      <c r="I479" s="76">
        <v>120</v>
      </c>
      <c r="J479" s="63">
        <v>1170.17</v>
      </c>
      <c r="K479" s="63">
        <v>140420.4</v>
      </c>
      <c r="L479" s="64"/>
      <c r="Y479" s="59"/>
      <c r="Z479" s="65" t="s">
        <v>1926</v>
      </c>
      <c r="AA479" s="65" t="s">
        <v>486</v>
      </c>
      <c r="AB479" s="70"/>
      <c r="AC479" s="70"/>
      <c r="AD479" s="74"/>
      <c r="AE479" s="78"/>
    </row>
    <row r="480" spans="1:31" ht="26.25" x14ac:dyDescent="0.25">
      <c r="A480" s="60" t="s">
        <v>955</v>
      </c>
      <c r="B480" s="126" t="s">
        <v>1928</v>
      </c>
      <c r="C480" s="127"/>
      <c r="D480" s="128"/>
      <c r="E480" s="129" t="s">
        <v>1736</v>
      </c>
      <c r="F480" s="129"/>
      <c r="G480" s="129"/>
      <c r="H480" s="61" t="s">
        <v>296</v>
      </c>
      <c r="I480" s="76">
        <v>60</v>
      </c>
      <c r="J480" s="63">
        <v>828.32</v>
      </c>
      <c r="K480" s="63">
        <v>49699.199999999997</v>
      </c>
      <c r="L480" s="64"/>
      <c r="Y480" s="59"/>
      <c r="Z480" s="65" t="s">
        <v>1928</v>
      </c>
      <c r="AA480" s="65" t="s">
        <v>1736</v>
      </c>
      <c r="AB480" s="70"/>
      <c r="AC480" s="70"/>
      <c r="AD480" s="74"/>
      <c r="AE480" s="78"/>
    </row>
    <row r="481" spans="1:31" ht="26.25" x14ac:dyDescent="0.25">
      <c r="A481" s="60" t="s">
        <v>956</v>
      </c>
      <c r="B481" s="126" t="s">
        <v>1930</v>
      </c>
      <c r="C481" s="127"/>
      <c r="D481" s="128"/>
      <c r="E481" s="129" t="s">
        <v>1739</v>
      </c>
      <c r="F481" s="129"/>
      <c r="G481" s="129"/>
      <c r="H481" s="61" t="s">
        <v>296</v>
      </c>
      <c r="I481" s="76">
        <v>60</v>
      </c>
      <c r="J481" s="63">
        <v>405.65</v>
      </c>
      <c r="K481" s="63">
        <v>24339</v>
      </c>
      <c r="L481" s="64"/>
      <c r="Y481" s="59"/>
      <c r="Z481" s="65" t="s">
        <v>1930</v>
      </c>
      <c r="AA481" s="65" t="s">
        <v>1739</v>
      </c>
      <c r="AB481" s="70"/>
      <c r="AC481" s="70"/>
      <c r="AD481" s="74"/>
      <c r="AE481" s="78"/>
    </row>
    <row r="482" spans="1:31" x14ac:dyDescent="0.25">
      <c r="A482" s="60" t="s">
        <v>959</v>
      </c>
      <c r="B482" s="126" t="s">
        <v>1932</v>
      </c>
      <c r="C482" s="127"/>
      <c r="D482" s="128"/>
      <c r="E482" s="129" t="s">
        <v>488</v>
      </c>
      <c r="F482" s="129"/>
      <c r="G482" s="129"/>
      <c r="H482" s="61" t="s">
        <v>296</v>
      </c>
      <c r="I482" s="76">
        <v>60</v>
      </c>
      <c r="J482" s="63">
        <v>620.05999999999995</v>
      </c>
      <c r="K482" s="63">
        <v>37203.599999999999</v>
      </c>
      <c r="L482" s="64"/>
      <c r="Y482" s="59"/>
      <c r="Z482" s="65" t="s">
        <v>1932</v>
      </c>
      <c r="AA482" s="65" t="s">
        <v>488</v>
      </c>
      <c r="AB482" s="70"/>
      <c r="AC482" s="70"/>
      <c r="AD482" s="74"/>
      <c r="AE482" s="78"/>
    </row>
    <row r="483" spans="1:31" x14ac:dyDescent="0.25">
      <c r="A483" s="60" t="s">
        <v>961</v>
      </c>
      <c r="B483" s="126" t="s">
        <v>1934</v>
      </c>
      <c r="C483" s="127"/>
      <c r="D483" s="128"/>
      <c r="E483" s="129" t="s">
        <v>1744</v>
      </c>
      <c r="F483" s="129"/>
      <c r="G483" s="129"/>
      <c r="H483" s="61" t="s">
        <v>296</v>
      </c>
      <c r="I483" s="76">
        <v>60</v>
      </c>
      <c r="J483" s="63">
        <v>1015.08</v>
      </c>
      <c r="K483" s="63">
        <v>60904.800000000003</v>
      </c>
      <c r="L483" s="64"/>
      <c r="Y483" s="59"/>
      <c r="Z483" s="65" t="s">
        <v>1934</v>
      </c>
      <c r="AA483" s="65" t="s">
        <v>1744</v>
      </c>
      <c r="AB483" s="70"/>
      <c r="AC483" s="70"/>
      <c r="AD483" s="74"/>
      <c r="AE483" s="78"/>
    </row>
    <row r="484" spans="1:31" x14ac:dyDescent="0.25">
      <c r="A484" s="60" t="s">
        <v>963</v>
      </c>
      <c r="B484" s="126" t="s">
        <v>1936</v>
      </c>
      <c r="C484" s="127"/>
      <c r="D484" s="128"/>
      <c r="E484" s="129" t="s">
        <v>1747</v>
      </c>
      <c r="F484" s="129"/>
      <c r="G484" s="129"/>
      <c r="H484" s="61" t="s">
        <v>296</v>
      </c>
      <c r="I484" s="76">
        <v>120</v>
      </c>
      <c r="J484" s="63">
        <v>57.56</v>
      </c>
      <c r="K484" s="63">
        <v>6907.2</v>
      </c>
      <c r="L484" s="64"/>
      <c r="Y484" s="59"/>
      <c r="Z484" s="65" t="s">
        <v>1936</v>
      </c>
      <c r="AA484" s="65" t="s">
        <v>1747</v>
      </c>
      <c r="AB484" s="70"/>
      <c r="AC484" s="70"/>
      <c r="AD484" s="74"/>
      <c r="AE484" s="78"/>
    </row>
    <row r="485" spans="1:31" x14ac:dyDescent="0.25">
      <c r="A485" s="60" t="s">
        <v>966</v>
      </c>
      <c r="B485" s="126" t="s">
        <v>1938</v>
      </c>
      <c r="C485" s="127"/>
      <c r="D485" s="128"/>
      <c r="E485" s="129" t="s">
        <v>320</v>
      </c>
      <c r="F485" s="129"/>
      <c r="G485" s="129"/>
      <c r="H485" s="61" t="s">
        <v>310</v>
      </c>
      <c r="I485" s="62">
        <v>0.03</v>
      </c>
      <c r="J485" s="63">
        <v>288526.26</v>
      </c>
      <c r="K485" s="63">
        <v>8655.7900000000009</v>
      </c>
      <c r="L485" s="64"/>
      <c r="Y485" s="59"/>
      <c r="Z485" s="65" t="s">
        <v>1938</v>
      </c>
      <c r="AA485" s="65" t="s">
        <v>320</v>
      </c>
      <c r="AB485" s="70"/>
      <c r="AC485" s="70"/>
      <c r="AD485" s="74"/>
      <c r="AE485" s="78"/>
    </row>
    <row r="486" spans="1:31" ht="39" x14ac:dyDescent="0.25">
      <c r="A486" s="60" t="s">
        <v>967</v>
      </c>
      <c r="B486" s="126" t="s">
        <v>1940</v>
      </c>
      <c r="C486" s="127"/>
      <c r="D486" s="128"/>
      <c r="E486" s="129" t="s">
        <v>1752</v>
      </c>
      <c r="F486" s="129"/>
      <c r="G486" s="129"/>
      <c r="H486" s="61" t="s">
        <v>299</v>
      </c>
      <c r="I486" s="62">
        <v>30.21</v>
      </c>
      <c r="J486" s="63">
        <v>56.85</v>
      </c>
      <c r="K486" s="63">
        <v>1717.44</v>
      </c>
      <c r="L486" s="64"/>
      <c r="Y486" s="59"/>
      <c r="Z486" s="65" t="s">
        <v>1940</v>
      </c>
      <c r="AA486" s="65" t="s">
        <v>1752</v>
      </c>
      <c r="AB486" s="70"/>
      <c r="AC486" s="70"/>
      <c r="AD486" s="74"/>
      <c r="AE486" s="78"/>
    </row>
    <row r="487" spans="1:31" ht="26.25" x14ac:dyDescent="0.25">
      <c r="A487" s="60" t="s">
        <v>970</v>
      </c>
      <c r="B487" s="126" t="s">
        <v>1942</v>
      </c>
      <c r="C487" s="127"/>
      <c r="D487" s="128"/>
      <c r="E487" s="129" t="s">
        <v>331</v>
      </c>
      <c r="F487" s="129"/>
      <c r="G487" s="129"/>
      <c r="H487" s="61" t="s">
        <v>332</v>
      </c>
      <c r="I487" s="76">
        <v>18</v>
      </c>
      <c r="J487" s="63">
        <v>6058.21</v>
      </c>
      <c r="K487" s="63">
        <v>109047.78</v>
      </c>
      <c r="L487" s="64"/>
      <c r="Y487" s="59"/>
      <c r="Z487" s="65" t="s">
        <v>1942</v>
      </c>
      <c r="AA487" s="65" t="s">
        <v>331</v>
      </c>
      <c r="AB487" s="70"/>
      <c r="AC487" s="70"/>
      <c r="AD487" s="74"/>
      <c r="AE487" s="78"/>
    </row>
    <row r="488" spans="1:31" x14ac:dyDescent="0.25">
      <c r="A488" s="60" t="s">
        <v>972</v>
      </c>
      <c r="B488" s="126" t="s">
        <v>1944</v>
      </c>
      <c r="C488" s="127"/>
      <c r="D488" s="128"/>
      <c r="E488" s="129" t="s">
        <v>1757</v>
      </c>
      <c r="F488" s="129"/>
      <c r="G488" s="129"/>
      <c r="H488" s="61" t="s">
        <v>296</v>
      </c>
      <c r="I488" s="76">
        <v>60</v>
      </c>
      <c r="J488" s="63">
        <v>13.1</v>
      </c>
      <c r="K488" s="63">
        <v>786</v>
      </c>
      <c r="L488" s="64"/>
      <c r="Y488" s="59"/>
      <c r="Z488" s="65" t="s">
        <v>1944</v>
      </c>
      <c r="AA488" s="65" t="s">
        <v>1757</v>
      </c>
      <c r="AB488" s="70"/>
      <c r="AC488" s="70"/>
      <c r="AD488" s="74"/>
      <c r="AE488" s="78"/>
    </row>
    <row r="489" spans="1:31" x14ac:dyDescent="0.25">
      <c r="A489" s="60" t="s">
        <v>974</v>
      </c>
      <c r="B489" s="126" t="s">
        <v>1946</v>
      </c>
      <c r="C489" s="127"/>
      <c r="D489" s="128"/>
      <c r="E489" s="129" t="s">
        <v>1760</v>
      </c>
      <c r="F489" s="129"/>
      <c r="G489" s="129"/>
      <c r="H489" s="61" t="s">
        <v>296</v>
      </c>
      <c r="I489" s="76">
        <v>120</v>
      </c>
      <c r="J489" s="63">
        <v>72.66</v>
      </c>
      <c r="K489" s="63">
        <v>8719.2000000000007</v>
      </c>
      <c r="L489" s="64"/>
      <c r="Y489" s="59"/>
      <c r="Z489" s="65" t="s">
        <v>1946</v>
      </c>
      <c r="AA489" s="65" t="s">
        <v>1760</v>
      </c>
      <c r="AB489" s="70"/>
      <c r="AC489" s="70"/>
      <c r="AD489" s="74"/>
      <c r="AE489" s="78"/>
    </row>
    <row r="490" spans="1:31" x14ac:dyDescent="0.25">
      <c r="A490" s="130" t="s">
        <v>533</v>
      </c>
      <c r="B490" s="130"/>
      <c r="C490" s="130"/>
      <c r="D490" s="130"/>
      <c r="E490" s="130"/>
      <c r="F490" s="130"/>
      <c r="G490" s="130"/>
      <c r="H490" s="130"/>
      <c r="I490" s="130"/>
      <c r="J490" s="130"/>
      <c r="K490" s="130"/>
      <c r="L490" s="130"/>
      <c r="Y490" s="59"/>
      <c r="Z490" s="65"/>
      <c r="AA490" s="65"/>
      <c r="AB490" s="70"/>
      <c r="AC490" s="70"/>
      <c r="AD490" s="74" t="s">
        <v>533</v>
      </c>
      <c r="AE490" s="78"/>
    </row>
    <row r="491" spans="1:31" ht="26.25" x14ac:dyDescent="0.25">
      <c r="A491" s="60" t="s">
        <v>976</v>
      </c>
      <c r="B491" s="126" t="s">
        <v>1948</v>
      </c>
      <c r="C491" s="127"/>
      <c r="D491" s="128"/>
      <c r="E491" s="129" t="s">
        <v>331</v>
      </c>
      <c r="F491" s="129"/>
      <c r="G491" s="129"/>
      <c r="H491" s="61" t="s">
        <v>332</v>
      </c>
      <c r="I491" s="72">
        <v>10.199999999999999</v>
      </c>
      <c r="J491" s="63">
        <v>6058.2</v>
      </c>
      <c r="K491" s="63">
        <v>61793.64</v>
      </c>
      <c r="L491" s="64"/>
      <c r="Y491" s="59"/>
      <c r="Z491" s="65" t="s">
        <v>1948</v>
      </c>
      <c r="AA491" s="65" t="s">
        <v>331</v>
      </c>
      <c r="AB491" s="70"/>
      <c r="AC491" s="70"/>
      <c r="AD491" s="74"/>
      <c r="AE491" s="78"/>
    </row>
    <row r="492" spans="1:31" ht="26.25" x14ac:dyDescent="0.25">
      <c r="A492" s="60" t="s">
        <v>977</v>
      </c>
      <c r="B492" s="126" t="s">
        <v>1950</v>
      </c>
      <c r="C492" s="127"/>
      <c r="D492" s="128"/>
      <c r="E492" s="129" t="s">
        <v>1465</v>
      </c>
      <c r="F492" s="129"/>
      <c r="G492" s="129"/>
      <c r="H492" s="61" t="s">
        <v>296</v>
      </c>
      <c r="I492" s="76">
        <v>102</v>
      </c>
      <c r="J492" s="63">
        <v>4588.2700000000004</v>
      </c>
      <c r="K492" s="63">
        <v>468003.54</v>
      </c>
      <c r="L492" s="64"/>
      <c r="Y492" s="59"/>
      <c r="Z492" s="65" t="s">
        <v>1950</v>
      </c>
      <c r="AA492" s="65" t="s">
        <v>1465</v>
      </c>
      <c r="AB492" s="70"/>
      <c r="AC492" s="70"/>
      <c r="AD492" s="74"/>
      <c r="AE492" s="78"/>
    </row>
    <row r="493" spans="1:31" x14ac:dyDescent="0.25">
      <c r="A493" s="60" t="s">
        <v>978</v>
      </c>
      <c r="B493" s="126" t="s">
        <v>1952</v>
      </c>
      <c r="C493" s="127"/>
      <c r="D493" s="128"/>
      <c r="E493" s="129" t="s">
        <v>486</v>
      </c>
      <c r="F493" s="129"/>
      <c r="G493" s="129"/>
      <c r="H493" s="61" t="s">
        <v>296</v>
      </c>
      <c r="I493" s="76">
        <v>204</v>
      </c>
      <c r="J493" s="63">
        <v>1170.17</v>
      </c>
      <c r="K493" s="63">
        <v>238714.68</v>
      </c>
      <c r="L493" s="64"/>
      <c r="Y493" s="59"/>
      <c r="Z493" s="65" t="s">
        <v>1952</v>
      </c>
      <c r="AA493" s="65" t="s">
        <v>486</v>
      </c>
      <c r="AB493" s="70"/>
      <c r="AC493" s="70"/>
      <c r="AD493" s="74"/>
      <c r="AE493" s="78"/>
    </row>
    <row r="494" spans="1:31" ht="26.25" x14ac:dyDescent="0.25">
      <c r="A494" s="60" t="s">
        <v>979</v>
      </c>
      <c r="B494" s="126" t="s">
        <v>1954</v>
      </c>
      <c r="C494" s="127"/>
      <c r="D494" s="128"/>
      <c r="E494" s="129" t="s">
        <v>1736</v>
      </c>
      <c r="F494" s="129"/>
      <c r="G494" s="129"/>
      <c r="H494" s="61" t="s">
        <v>296</v>
      </c>
      <c r="I494" s="76">
        <v>102</v>
      </c>
      <c r="J494" s="63">
        <v>828.32</v>
      </c>
      <c r="K494" s="63">
        <v>84488.639999999999</v>
      </c>
      <c r="L494" s="64"/>
      <c r="Y494" s="59"/>
      <c r="Z494" s="65" t="s">
        <v>1954</v>
      </c>
      <c r="AA494" s="65" t="s">
        <v>1736</v>
      </c>
      <c r="AB494" s="70"/>
      <c r="AC494" s="70"/>
      <c r="AD494" s="74"/>
      <c r="AE494" s="78"/>
    </row>
    <row r="495" spans="1:31" ht="26.25" x14ac:dyDescent="0.25">
      <c r="A495" s="60" t="s">
        <v>982</v>
      </c>
      <c r="B495" s="126" t="s">
        <v>1956</v>
      </c>
      <c r="C495" s="127"/>
      <c r="D495" s="128"/>
      <c r="E495" s="129" t="s">
        <v>1739</v>
      </c>
      <c r="F495" s="129"/>
      <c r="G495" s="129"/>
      <c r="H495" s="61" t="s">
        <v>296</v>
      </c>
      <c r="I495" s="76">
        <v>102</v>
      </c>
      <c r="J495" s="63">
        <v>405.65</v>
      </c>
      <c r="K495" s="63">
        <v>41376.300000000003</v>
      </c>
      <c r="L495" s="64"/>
      <c r="Y495" s="59"/>
      <c r="Z495" s="65" t="s">
        <v>1956</v>
      </c>
      <c r="AA495" s="65" t="s">
        <v>1739</v>
      </c>
      <c r="AB495" s="70"/>
      <c r="AC495" s="70"/>
      <c r="AD495" s="74"/>
      <c r="AE495" s="78"/>
    </row>
    <row r="496" spans="1:31" x14ac:dyDescent="0.25">
      <c r="A496" s="60" t="s">
        <v>983</v>
      </c>
      <c r="B496" s="126" t="s">
        <v>1958</v>
      </c>
      <c r="C496" s="127"/>
      <c r="D496" s="128"/>
      <c r="E496" s="129" t="s">
        <v>488</v>
      </c>
      <c r="F496" s="129"/>
      <c r="G496" s="129"/>
      <c r="H496" s="61" t="s">
        <v>296</v>
      </c>
      <c r="I496" s="76">
        <v>102</v>
      </c>
      <c r="J496" s="63">
        <v>620.05999999999995</v>
      </c>
      <c r="K496" s="63">
        <v>63246.12</v>
      </c>
      <c r="L496" s="64"/>
      <c r="Y496" s="59"/>
      <c r="Z496" s="65" t="s">
        <v>1958</v>
      </c>
      <c r="AA496" s="65" t="s">
        <v>488</v>
      </c>
      <c r="AB496" s="70"/>
      <c r="AC496" s="70"/>
      <c r="AD496" s="74"/>
      <c r="AE496" s="78"/>
    </row>
    <row r="497" spans="1:31" x14ac:dyDescent="0.25">
      <c r="A497" s="60" t="s">
        <v>984</v>
      </c>
      <c r="B497" s="126" t="s">
        <v>1960</v>
      </c>
      <c r="C497" s="127"/>
      <c r="D497" s="128"/>
      <c r="E497" s="129" t="s">
        <v>1744</v>
      </c>
      <c r="F497" s="129"/>
      <c r="G497" s="129"/>
      <c r="H497" s="61" t="s">
        <v>296</v>
      </c>
      <c r="I497" s="76">
        <v>102</v>
      </c>
      <c r="J497" s="63">
        <v>1015.08</v>
      </c>
      <c r="K497" s="63">
        <v>103538.16</v>
      </c>
      <c r="L497" s="64"/>
      <c r="Y497" s="59"/>
      <c r="Z497" s="65" t="s">
        <v>1960</v>
      </c>
      <c r="AA497" s="65" t="s">
        <v>1744</v>
      </c>
      <c r="AB497" s="70"/>
      <c r="AC497" s="70"/>
      <c r="AD497" s="74"/>
      <c r="AE497" s="78"/>
    </row>
    <row r="498" spans="1:31" x14ac:dyDescent="0.25">
      <c r="A498" s="60" t="s">
        <v>987</v>
      </c>
      <c r="B498" s="126" t="s">
        <v>1962</v>
      </c>
      <c r="C498" s="127"/>
      <c r="D498" s="128"/>
      <c r="E498" s="129" t="s">
        <v>1747</v>
      </c>
      <c r="F498" s="129"/>
      <c r="G498" s="129"/>
      <c r="H498" s="61" t="s">
        <v>296</v>
      </c>
      <c r="I498" s="76">
        <v>204</v>
      </c>
      <c r="J498" s="63">
        <v>57.56</v>
      </c>
      <c r="K498" s="63">
        <v>11742.24</v>
      </c>
      <c r="L498" s="64"/>
      <c r="Y498" s="59"/>
      <c r="Z498" s="65" t="s">
        <v>1962</v>
      </c>
      <c r="AA498" s="65" t="s">
        <v>1747</v>
      </c>
      <c r="AB498" s="70"/>
      <c r="AC498" s="70"/>
      <c r="AD498" s="74"/>
      <c r="AE498" s="78"/>
    </row>
    <row r="499" spans="1:31" x14ac:dyDescent="0.25">
      <c r="A499" s="60" t="s">
        <v>989</v>
      </c>
      <c r="B499" s="126" t="s">
        <v>1964</v>
      </c>
      <c r="C499" s="127"/>
      <c r="D499" s="128"/>
      <c r="E499" s="129" t="s">
        <v>320</v>
      </c>
      <c r="F499" s="129"/>
      <c r="G499" s="129"/>
      <c r="H499" s="61" t="s">
        <v>310</v>
      </c>
      <c r="I499" s="66">
        <v>5.0999999999999997E-2</v>
      </c>
      <c r="J499" s="63">
        <v>288527.99</v>
      </c>
      <c r="K499" s="63">
        <v>14714.93</v>
      </c>
      <c r="L499" s="64"/>
      <c r="Y499" s="59"/>
      <c r="Z499" s="65" t="s">
        <v>1964</v>
      </c>
      <c r="AA499" s="65" t="s">
        <v>320</v>
      </c>
      <c r="AB499" s="70"/>
      <c r="AC499" s="70"/>
      <c r="AD499" s="74"/>
      <c r="AE499" s="78"/>
    </row>
    <row r="500" spans="1:31" ht="39" x14ac:dyDescent="0.25">
      <c r="A500" s="60" t="s">
        <v>991</v>
      </c>
      <c r="B500" s="126" t="s">
        <v>1966</v>
      </c>
      <c r="C500" s="127"/>
      <c r="D500" s="128"/>
      <c r="E500" s="129" t="s">
        <v>1752</v>
      </c>
      <c r="F500" s="129"/>
      <c r="G500" s="129"/>
      <c r="H500" s="61" t="s">
        <v>299</v>
      </c>
      <c r="I500" s="66">
        <v>51.356999999999999</v>
      </c>
      <c r="J500" s="63">
        <v>56.86</v>
      </c>
      <c r="K500" s="63">
        <v>2920.16</v>
      </c>
      <c r="L500" s="64"/>
      <c r="Y500" s="59"/>
      <c r="Z500" s="65" t="s">
        <v>1966</v>
      </c>
      <c r="AA500" s="65" t="s">
        <v>1752</v>
      </c>
      <c r="AB500" s="70"/>
      <c r="AC500" s="70"/>
      <c r="AD500" s="74"/>
      <c r="AE500" s="78"/>
    </row>
    <row r="501" spans="1:31" ht="26.25" x14ac:dyDescent="0.25">
      <c r="A501" s="60" t="s">
        <v>993</v>
      </c>
      <c r="B501" s="126" t="s">
        <v>1968</v>
      </c>
      <c r="C501" s="127"/>
      <c r="D501" s="128"/>
      <c r="E501" s="129" t="s">
        <v>331</v>
      </c>
      <c r="F501" s="129"/>
      <c r="G501" s="129"/>
      <c r="H501" s="61" t="s">
        <v>332</v>
      </c>
      <c r="I501" s="72">
        <v>30.6</v>
      </c>
      <c r="J501" s="63">
        <v>6058.21</v>
      </c>
      <c r="K501" s="63">
        <v>185381.23</v>
      </c>
      <c r="L501" s="64"/>
      <c r="Y501" s="59"/>
      <c r="Z501" s="65" t="s">
        <v>1968</v>
      </c>
      <c r="AA501" s="65" t="s">
        <v>331</v>
      </c>
      <c r="AB501" s="70"/>
      <c r="AC501" s="70"/>
      <c r="AD501" s="74"/>
      <c r="AE501" s="78"/>
    </row>
    <row r="502" spans="1:31" x14ac:dyDescent="0.25">
      <c r="A502" s="60" t="s">
        <v>994</v>
      </c>
      <c r="B502" s="126" t="s">
        <v>1970</v>
      </c>
      <c r="C502" s="127"/>
      <c r="D502" s="128"/>
      <c r="E502" s="129" t="s">
        <v>1757</v>
      </c>
      <c r="F502" s="129"/>
      <c r="G502" s="129"/>
      <c r="H502" s="61" t="s">
        <v>296</v>
      </c>
      <c r="I502" s="76">
        <v>102</v>
      </c>
      <c r="J502" s="63">
        <v>13.1</v>
      </c>
      <c r="K502" s="63">
        <v>1336.2</v>
      </c>
      <c r="L502" s="64"/>
      <c r="Y502" s="59"/>
      <c r="Z502" s="65" t="s">
        <v>1970</v>
      </c>
      <c r="AA502" s="65" t="s">
        <v>1757</v>
      </c>
      <c r="AB502" s="70"/>
      <c r="AC502" s="70"/>
      <c r="AD502" s="74"/>
      <c r="AE502" s="78"/>
    </row>
    <row r="503" spans="1:31" x14ac:dyDescent="0.25">
      <c r="A503" s="60" t="s">
        <v>996</v>
      </c>
      <c r="B503" s="126" t="s">
        <v>1972</v>
      </c>
      <c r="C503" s="127"/>
      <c r="D503" s="128"/>
      <c r="E503" s="129" t="s">
        <v>1760</v>
      </c>
      <c r="F503" s="129"/>
      <c r="G503" s="129"/>
      <c r="H503" s="61" t="s">
        <v>296</v>
      </c>
      <c r="I503" s="76">
        <v>204</v>
      </c>
      <c r="J503" s="63">
        <v>72.66</v>
      </c>
      <c r="K503" s="63">
        <v>14822.64</v>
      </c>
      <c r="L503" s="64"/>
      <c r="Y503" s="59"/>
      <c r="Z503" s="65" t="s">
        <v>1972</v>
      </c>
      <c r="AA503" s="65" t="s">
        <v>1760</v>
      </c>
      <c r="AB503" s="70"/>
      <c r="AC503" s="70"/>
      <c r="AD503" s="74"/>
      <c r="AE503" s="78"/>
    </row>
    <row r="504" spans="1:31" x14ac:dyDescent="0.25">
      <c r="A504" s="130" t="s">
        <v>539</v>
      </c>
      <c r="B504" s="130"/>
      <c r="C504" s="130"/>
      <c r="D504" s="130"/>
      <c r="E504" s="130"/>
      <c r="F504" s="130"/>
      <c r="G504" s="130"/>
      <c r="H504" s="130"/>
      <c r="I504" s="130"/>
      <c r="J504" s="130"/>
      <c r="K504" s="130"/>
      <c r="L504" s="130"/>
      <c r="Y504" s="59"/>
      <c r="Z504" s="65"/>
      <c r="AA504" s="65"/>
      <c r="AB504" s="70"/>
      <c r="AC504" s="70"/>
      <c r="AD504" s="74" t="s">
        <v>539</v>
      </c>
      <c r="AE504" s="78"/>
    </row>
    <row r="505" spans="1:31" ht="26.25" x14ac:dyDescent="0.25">
      <c r="A505" s="60" t="s">
        <v>997</v>
      </c>
      <c r="B505" s="126" t="s">
        <v>1974</v>
      </c>
      <c r="C505" s="127"/>
      <c r="D505" s="128"/>
      <c r="E505" s="129" t="s">
        <v>331</v>
      </c>
      <c r="F505" s="129"/>
      <c r="G505" s="129"/>
      <c r="H505" s="61" t="s">
        <v>332</v>
      </c>
      <c r="I505" s="72">
        <v>0.8</v>
      </c>
      <c r="J505" s="63">
        <v>6058.24</v>
      </c>
      <c r="K505" s="63">
        <v>4846.59</v>
      </c>
      <c r="L505" s="64"/>
      <c r="Y505" s="59"/>
      <c r="Z505" s="65" t="s">
        <v>1974</v>
      </c>
      <c r="AA505" s="65" t="s">
        <v>331</v>
      </c>
      <c r="AB505" s="70"/>
      <c r="AC505" s="70"/>
      <c r="AD505" s="74"/>
      <c r="AE505" s="78"/>
    </row>
    <row r="506" spans="1:31" ht="26.25" x14ac:dyDescent="0.25">
      <c r="A506" s="60" t="s">
        <v>998</v>
      </c>
      <c r="B506" s="126" t="s">
        <v>1976</v>
      </c>
      <c r="C506" s="127"/>
      <c r="D506" s="128"/>
      <c r="E506" s="129" t="s">
        <v>1727</v>
      </c>
      <c r="F506" s="129"/>
      <c r="G506" s="129"/>
      <c r="H506" s="61" t="s">
        <v>296</v>
      </c>
      <c r="I506" s="76">
        <v>8</v>
      </c>
      <c r="J506" s="63">
        <v>2958.1</v>
      </c>
      <c r="K506" s="63">
        <v>23664.799999999999</v>
      </c>
      <c r="L506" s="64"/>
      <c r="Y506" s="59"/>
      <c r="Z506" s="65" t="s">
        <v>1976</v>
      </c>
      <c r="AA506" s="65" t="s">
        <v>1727</v>
      </c>
      <c r="AB506" s="70"/>
      <c r="AC506" s="70"/>
      <c r="AD506" s="74"/>
      <c r="AE506" s="78"/>
    </row>
    <row r="507" spans="1:31" x14ac:dyDescent="0.25">
      <c r="A507" s="60" t="s">
        <v>1000</v>
      </c>
      <c r="B507" s="126" t="s">
        <v>1978</v>
      </c>
      <c r="C507" s="127"/>
      <c r="D507" s="128"/>
      <c r="E507" s="129" t="s">
        <v>486</v>
      </c>
      <c r="F507" s="129"/>
      <c r="G507" s="129"/>
      <c r="H507" s="61" t="s">
        <v>296</v>
      </c>
      <c r="I507" s="76">
        <v>16</v>
      </c>
      <c r="J507" s="63">
        <v>1170.17</v>
      </c>
      <c r="K507" s="63">
        <v>18722.72</v>
      </c>
      <c r="L507" s="64"/>
      <c r="Y507" s="59"/>
      <c r="Z507" s="65" t="s">
        <v>1978</v>
      </c>
      <c r="AA507" s="65" t="s">
        <v>486</v>
      </c>
      <c r="AB507" s="70"/>
      <c r="AC507" s="70"/>
      <c r="AD507" s="74"/>
      <c r="AE507" s="78"/>
    </row>
    <row r="508" spans="1:31" ht="26.25" x14ac:dyDescent="0.25">
      <c r="A508" s="60" t="s">
        <v>1002</v>
      </c>
      <c r="B508" s="126" t="s">
        <v>1980</v>
      </c>
      <c r="C508" s="127"/>
      <c r="D508" s="128"/>
      <c r="E508" s="129" t="s">
        <v>1736</v>
      </c>
      <c r="F508" s="129"/>
      <c r="G508" s="129"/>
      <c r="H508" s="61" t="s">
        <v>296</v>
      </c>
      <c r="I508" s="76">
        <v>8</v>
      </c>
      <c r="J508" s="63">
        <v>828.32</v>
      </c>
      <c r="K508" s="63">
        <v>6626.56</v>
      </c>
      <c r="L508" s="64"/>
      <c r="Y508" s="59"/>
      <c r="Z508" s="65" t="s">
        <v>1980</v>
      </c>
      <c r="AA508" s="65" t="s">
        <v>1736</v>
      </c>
      <c r="AB508" s="70"/>
      <c r="AC508" s="70"/>
      <c r="AD508" s="74"/>
      <c r="AE508" s="78"/>
    </row>
    <row r="509" spans="1:31" ht="26.25" x14ac:dyDescent="0.25">
      <c r="A509" s="60" t="s">
        <v>1003</v>
      </c>
      <c r="B509" s="126" t="s">
        <v>1982</v>
      </c>
      <c r="C509" s="127"/>
      <c r="D509" s="128"/>
      <c r="E509" s="129" t="s">
        <v>1739</v>
      </c>
      <c r="F509" s="129"/>
      <c r="G509" s="129"/>
      <c r="H509" s="61" t="s">
        <v>296</v>
      </c>
      <c r="I509" s="76">
        <v>8</v>
      </c>
      <c r="J509" s="63">
        <v>405.65</v>
      </c>
      <c r="K509" s="63">
        <v>3245.2</v>
      </c>
      <c r="L509" s="64"/>
      <c r="Y509" s="59"/>
      <c r="Z509" s="65" t="s">
        <v>1982</v>
      </c>
      <c r="AA509" s="65" t="s">
        <v>1739</v>
      </c>
      <c r="AB509" s="70"/>
      <c r="AC509" s="70"/>
      <c r="AD509" s="74"/>
      <c r="AE509" s="78"/>
    </row>
    <row r="510" spans="1:31" x14ac:dyDescent="0.25">
      <c r="A510" s="60" t="s">
        <v>1005</v>
      </c>
      <c r="B510" s="126" t="s">
        <v>1984</v>
      </c>
      <c r="C510" s="127"/>
      <c r="D510" s="128"/>
      <c r="E510" s="129" t="s">
        <v>488</v>
      </c>
      <c r="F510" s="129"/>
      <c r="G510" s="129"/>
      <c r="H510" s="61" t="s">
        <v>296</v>
      </c>
      <c r="I510" s="76">
        <v>8</v>
      </c>
      <c r="J510" s="63">
        <v>620.05999999999995</v>
      </c>
      <c r="K510" s="63">
        <v>4960.4799999999996</v>
      </c>
      <c r="L510" s="64"/>
      <c r="Y510" s="59"/>
      <c r="Z510" s="65" t="s">
        <v>1984</v>
      </c>
      <c r="AA510" s="65" t="s">
        <v>488</v>
      </c>
      <c r="AB510" s="70"/>
      <c r="AC510" s="70"/>
      <c r="AD510" s="74"/>
      <c r="AE510" s="78"/>
    </row>
    <row r="511" spans="1:31" x14ac:dyDescent="0.25">
      <c r="A511" s="60" t="s">
        <v>1008</v>
      </c>
      <c r="B511" s="126" t="s">
        <v>1986</v>
      </c>
      <c r="C511" s="127"/>
      <c r="D511" s="128"/>
      <c r="E511" s="129" t="s">
        <v>1744</v>
      </c>
      <c r="F511" s="129"/>
      <c r="G511" s="129"/>
      <c r="H511" s="61" t="s">
        <v>296</v>
      </c>
      <c r="I511" s="76">
        <v>8</v>
      </c>
      <c r="J511" s="63">
        <v>1015.08</v>
      </c>
      <c r="K511" s="63">
        <v>8120.64</v>
      </c>
      <c r="L511" s="64"/>
      <c r="Y511" s="59"/>
      <c r="Z511" s="65" t="s">
        <v>1986</v>
      </c>
      <c r="AA511" s="65" t="s">
        <v>1744</v>
      </c>
      <c r="AB511" s="70"/>
      <c r="AC511" s="70"/>
      <c r="AD511" s="74"/>
      <c r="AE511" s="78"/>
    </row>
    <row r="512" spans="1:31" x14ac:dyDescent="0.25">
      <c r="A512" s="60" t="s">
        <v>1010</v>
      </c>
      <c r="B512" s="126" t="s">
        <v>1988</v>
      </c>
      <c r="C512" s="127"/>
      <c r="D512" s="128"/>
      <c r="E512" s="129" t="s">
        <v>1747</v>
      </c>
      <c r="F512" s="129"/>
      <c r="G512" s="129"/>
      <c r="H512" s="61" t="s">
        <v>296</v>
      </c>
      <c r="I512" s="76">
        <v>16</v>
      </c>
      <c r="J512" s="63">
        <v>57.56</v>
      </c>
      <c r="K512" s="63">
        <v>920.96</v>
      </c>
      <c r="L512" s="64"/>
      <c r="Y512" s="59"/>
      <c r="Z512" s="65" t="s">
        <v>1988</v>
      </c>
      <c r="AA512" s="65" t="s">
        <v>1747</v>
      </c>
      <c r="AB512" s="70"/>
      <c r="AC512" s="70"/>
      <c r="AD512" s="74"/>
      <c r="AE512" s="78"/>
    </row>
    <row r="513" spans="1:31" x14ac:dyDescent="0.25">
      <c r="A513" s="60" t="s">
        <v>1012</v>
      </c>
      <c r="B513" s="126" t="s">
        <v>1990</v>
      </c>
      <c r="C513" s="127"/>
      <c r="D513" s="128"/>
      <c r="E513" s="129" t="s">
        <v>320</v>
      </c>
      <c r="F513" s="129"/>
      <c r="G513" s="129"/>
      <c r="H513" s="61" t="s">
        <v>310</v>
      </c>
      <c r="I513" s="66">
        <v>4.0000000000000001E-3</v>
      </c>
      <c r="J513" s="63">
        <v>288529.31</v>
      </c>
      <c r="K513" s="63">
        <v>1154.1199999999999</v>
      </c>
      <c r="L513" s="64"/>
      <c r="Y513" s="59"/>
      <c r="Z513" s="65" t="s">
        <v>1990</v>
      </c>
      <c r="AA513" s="65" t="s">
        <v>320</v>
      </c>
      <c r="AB513" s="70"/>
      <c r="AC513" s="70"/>
      <c r="AD513" s="74"/>
      <c r="AE513" s="78"/>
    </row>
    <row r="514" spans="1:31" ht="39" x14ac:dyDescent="0.25">
      <c r="A514" s="60" t="s">
        <v>1015</v>
      </c>
      <c r="B514" s="126" t="s">
        <v>1992</v>
      </c>
      <c r="C514" s="127"/>
      <c r="D514" s="128"/>
      <c r="E514" s="129" t="s">
        <v>1752</v>
      </c>
      <c r="F514" s="129"/>
      <c r="G514" s="129"/>
      <c r="H514" s="61" t="s">
        <v>299</v>
      </c>
      <c r="I514" s="66">
        <v>4.0279999999999996</v>
      </c>
      <c r="J514" s="63">
        <v>56.85</v>
      </c>
      <c r="K514" s="63">
        <v>228.99</v>
      </c>
      <c r="L514" s="64"/>
      <c r="Y514" s="59"/>
      <c r="Z514" s="65" t="s">
        <v>1992</v>
      </c>
      <c r="AA514" s="65" t="s">
        <v>1752</v>
      </c>
      <c r="AB514" s="70"/>
      <c r="AC514" s="70"/>
      <c r="AD514" s="74"/>
      <c r="AE514" s="78"/>
    </row>
    <row r="515" spans="1:31" ht="26.25" x14ac:dyDescent="0.25">
      <c r="A515" s="60" t="s">
        <v>1017</v>
      </c>
      <c r="B515" s="126" t="s">
        <v>1994</v>
      </c>
      <c r="C515" s="127"/>
      <c r="D515" s="128"/>
      <c r="E515" s="129" t="s">
        <v>331</v>
      </c>
      <c r="F515" s="129"/>
      <c r="G515" s="129"/>
      <c r="H515" s="61" t="s">
        <v>332</v>
      </c>
      <c r="I515" s="72">
        <v>2.4</v>
      </c>
      <c r="J515" s="63">
        <v>6058.21</v>
      </c>
      <c r="K515" s="63">
        <v>14539.7</v>
      </c>
      <c r="L515" s="64"/>
      <c r="Y515" s="59"/>
      <c r="Z515" s="65" t="s">
        <v>1994</v>
      </c>
      <c r="AA515" s="65" t="s">
        <v>331</v>
      </c>
      <c r="AB515" s="70"/>
      <c r="AC515" s="70"/>
      <c r="AD515" s="74"/>
      <c r="AE515" s="78"/>
    </row>
    <row r="516" spans="1:31" x14ac:dyDescent="0.25">
      <c r="A516" s="60" t="s">
        <v>1018</v>
      </c>
      <c r="B516" s="126" t="s">
        <v>1996</v>
      </c>
      <c r="C516" s="127"/>
      <c r="D516" s="128"/>
      <c r="E516" s="129" t="s">
        <v>1757</v>
      </c>
      <c r="F516" s="129"/>
      <c r="G516" s="129"/>
      <c r="H516" s="61" t="s">
        <v>296</v>
      </c>
      <c r="I516" s="76">
        <v>8</v>
      </c>
      <c r="J516" s="63">
        <v>13.1</v>
      </c>
      <c r="K516" s="63">
        <v>104.8</v>
      </c>
      <c r="L516" s="64"/>
      <c r="Y516" s="59"/>
      <c r="Z516" s="65" t="s">
        <v>1996</v>
      </c>
      <c r="AA516" s="65" t="s">
        <v>1757</v>
      </c>
      <c r="AB516" s="70"/>
      <c r="AC516" s="70"/>
      <c r="AD516" s="74"/>
      <c r="AE516" s="78"/>
    </row>
    <row r="517" spans="1:31" x14ac:dyDescent="0.25">
      <c r="A517" s="60" t="s">
        <v>1020</v>
      </c>
      <c r="B517" s="126" t="s">
        <v>1998</v>
      </c>
      <c r="C517" s="127"/>
      <c r="D517" s="128"/>
      <c r="E517" s="129" t="s">
        <v>1760</v>
      </c>
      <c r="F517" s="129"/>
      <c r="G517" s="129"/>
      <c r="H517" s="61" t="s">
        <v>296</v>
      </c>
      <c r="I517" s="76">
        <v>16</v>
      </c>
      <c r="J517" s="63">
        <v>72.66</v>
      </c>
      <c r="K517" s="63">
        <v>1162.56</v>
      </c>
      <c r="L517" s="64"/>
      <c r="Y517" s="59"/>
      <c r="Z517" s="65" t="s">
        <v>1998</v>
      </c>
      <c r="AA517" s="65" t="s">
        <v>1760</v>
      </c>
      <c r="AB517" s="70"/>
      <c r="AC517" s="70"/>
      <c r="AD517" s="74"/>
      <c r="AE517" s="78"/>
    </row>
    <row r="518" spans="1:31" x14ac:dyDescent="0.25">
      <c r="A518" s="130" t="s">
        <v>545</v>
      </c>
      <c r="B518" s="130"/>
      <c r="C518" s="130"/>
      <c r="D518" s="130"/>
      <c r="E518" s="130"/>
      <c r="F518" s="130"/>
      <c r="G518" s="130"/>
      <c r="H518" s="130"/>
      <c r="I518" s="130"/>
      <c r="J518" s="130"/>
      <c r="K518" s="130"/>
      <c r="L518" s="130"/>
      <c r="Y518" s="59"/>
      <c r="Z518" s="65"/>
      <c r="AA518" s="65"/>
      <c r="AB518" s="70"/>
      <c r="AC518" s="70"/>
      <c r="AD518" s="74" t="s">
        <v>545</v>
      </c>
      <c r="AE518" s="78"/>
    </row>
    <row r="519" spans="1:31" ht="26.25" x14ac:dyDescent="0.25">
      <c r="A519" s="60" t="s">
        <v>1021</v>
      </c>
      <c r="B519" s="126" t="s">
        <v>2000</v>
      </c>
      <c r="C519" s="127"/>
      <c r="D519" s="128"/>
      <c r="E519" s="129" t="s">
        <v>331</v>
      </c>
      <c r="F519" s="129"/>
      <c r="G519" s="129"/>
      <c r="H519" s="61" t="s">
        <v>332</v>
      </c>
      <c r="I519" s="72">
        <v>0.9</v>
      </c>
      <c r="J519" s="63">
        <v>6058.22</v>
      </c>
      <c r="K519" s="63">
        <v>5452.4</v>
      </c>
      <c r="L519" s="64"/>
      <c r="Y519" s="59"/>
      <c r="Z519" s="65" t="s">
        <v>2000</v>
      </c>
      <c r="AA519" s="65" t="s">
        <v>331</v>
      </c>
      <c r="AB519" s="70"/>
      <c r="AC519" s="70"/>
      <c r="AD519" s="74"/>
      <c r="AE519" s="78"/>
    </row>
    <row r="520" spans="1:31" ht="26.25" x14ac:dyDescent="0.25">
      <c r="A520" s="60" t="s">
        <v>1022</v>
      </c>
      <c r="B520" s="126" t="s">
        <v>2002</v>
      </c>
      <c r="C520" s="127"/>
      <c r="D520" s="128"/>
      <c r="E520" s="129" t="s">
        <v>1727</v>
      </c>
      <c r="F520" s="129"/>
      <c r="G520" s="129"/>
      <c r="H520" s="61" t="s">
        <v>296</v>
      </c>
      <c r="I520" s="76">
        <v>9</v>
      </c>
      <c r="J520" s="63">
        <v>2958.1</v>
      </c>
      <c r="K520" s="63">
        <v>26622.9</v>
      </c>
      <c r="L520" s="64"/>
      <c r="Y520" s="59"/>
      <c r="Z520" s="65" t="s">
        <v>2002</v>
      </c>
      <c r="AA520" s="65" t="s">
        <v>1727</v>
      </c>
      <c r="AB520" s="70"/>
      <c r="AC520" s="70"/>
      <c r="AD520" s="74"/>
      <c r="AE520" s="78"/>
    </row>
    <row r="521" spans="1:31" x14ac:dyDescent="0.25">
      <c r="A521" s="60" t="s">
        <v>1025</v>
      </c>
      <c r="B521" s="126" t="s">
        <v>2004</v>
      </c>
      <c r="C521" s="127"/>
      <c r="D521" s="128"/>
      <c r="E521" s="129" t="s">
        <v>486</v>
      </c>
      <c r="F521" s="129"/>
      <c r="G521" s="129"/>
      <c r="H521" s="61" t="s">
        <v>296</v>
      </c>
      <c r="I521" s="76">
        <v>18</v>
      </c>
      <c r="J521" s="63">
        <v>1170.17</v>
      </c>
      <c r="K521" s="63">
        <v>21063.06</v>
      </c>
      <c r="L521" s="64"/>
      <c r="Y521" s="59"/>
      <c r="Z521" s="65" t="s">
        <v>2004</v>
      </c>
      <c r="AA521" s="65" t="s">
        <v>486</v>
      </c>
      <c r="AB521" s="70"/>
      <c r="AC521" s="70"/>
      <c r="AD521" s="74"/>
      <c r="AE521" s="78"/>
    </row>
    <row r="522" spans="1:31" ht="26.25" x14ac:dyDescent="0.25">
      <c r="A522" s="60" t="s">
        <v>1028</v>
      </c>
      <c r="B522" s="126" t="s">
        <v>2006</v>
      </c>
      <c r="C522" s="127"/>
      <c r="D522" s="128"/>
      <c r="E522" s="129" t="s">
        <v>1736</v>
      </c>
      <c r="F522" s="129"/>
      <c r="G522" s="129"/>
      <c r="H522" s="61" t="s">
        <v>296</v>
      </c>
      <c r="I522" s="76">
        <v>9</v>
      </c>
      <c r="J522" s="63">
        <v>828.32</v>
      </c>
      <c r="K522" s="63">
        <v>7454.88</v>
      </c>
      <c r="L522" s="64"/>
      <c r="Y522" s="59"/>
      <c r="Z522" s="65" t="s">
        <v>2006</v>
      </c>
      <c r="AA522" s="65" t="s">
        <v>1736</v>
      </c>
      <c r="AB522" s="70"/>
      <c r="AC522" s="70"/>
      <c r="AD522" s="74"/>
      <c r="AE522" s="78"/>
    </row>
    <row r="523" spans="1:31" ht="26.25" x14ac:dyDescent="0.25">
      <c r="A523" s="60" t="s">
        <v>1031</v>
      </c>
      <c r="B523" s="126" t="s">
        <v>2008</v>
      </c>
      <c r="C523" s="127"/>
      <c r="D523" s="128"/>
      <c r="E523" s="129" t="s">
        <v>1739</v>
      </c>
      <c r="F523" s="129"/>
      <c r="G523" s="129"/>
      <c r="H523" s="61" t="s">
        <v>296</v>
      </c>
      <c r="I523" s="76">
        <v>9</v>
      </c>
      <c r="J523" s="63">
        <v>405.65</v>
      </c>
      <c r="K523" s="63">
        <v>3650.85</v>
      </c>
      <c r="L523" s="64"/>
      <c r="Y523" s="59"/>
      <c r="Z523" s="65" t="s">
        <v>2008</v>
      </c>
      <c r="AA523" s="65" t="s">
        <v>1739</v>
      </c>
      <c r="AB523" s="70"/>
      <c r="AC523" s="70"/>
      <c r="AD523" s="74"/>
      <c r="AE523" s="78"/>
    </row>
    <row r="524" spans="1:31" x14ac:dyDescent="0.25">
      <c r="A524" s="60" t="s">
        <v>1035</v>
      </c>
      <c r="B524" s="126" t="s">
        <v>2010</v>
      </c>
      <c r="C524" s="127"/>
      <c r="D524" s="128"/>
      <c r="E524" s="129" t="s">
        <v>488</v>
      </c>
      <c r="F524" s="129"/>
      <c r="G524" s="129"/>
      <c r="H524" s="61" t="s">
        <v>296</v>
      </c>
      <c r="I524" s="76">
        <v>9</v>
      </c>
      <c r="J524" s="63">
        <v>620.05999999999995</v>
      </c>
      <c r="K524" s="63">
        <v>5580.54</v>
      </c>
      <c r="L524" s="64"/>
      <c r="Y524" s="59"/>
      <c r="Z524" s="65" t="s">
        <v>2010</v>
      </c>
      <c r="AA524" s="65" t="s">
        <v>488</v>
      </c>
      <c r="AB524" s="70"/>
      <c r="AC524" s="70"/>
      <c r="AD524" s="74"/>
      <c r="AE524" s="78"/>
    </row>
    <row r="525" spans="1:31" x14ac:dyDescent="0.25">
      <c r="A525" s="60" t="s">
        <v>1038</v>
      </c>
      <c r="B525" s="126" t="s">
        <v>2012</v>
      </c>
      <c r="C525" s="127"/>
      <c r="D525" s="128"/>
      <c r="E525" s="129" t="s">
        <v>1744</v>
      </c>
      <c r="F525" s="129"/>
      <c r="G525" s="129"/>
      <c r="H525" s="61" t="s">
        <v>296</v>
      </c>
      <c r="I525" s="76">
        <v>9</v>
      </c>
      <c r="J525" s="63">
        <v>1015.08</v>
      </c>
      <c r="K525" s="63">
        <v>9135.7199999999993</v>
      </c>
      <c r="L525" s="64"/>
      <c r="Y525" s="59"/>
      <c r="Z525" s="65" t="s">
        <v>2012</v>
      </c>
      <c r="AA525" s="65" t="s">
        <v>1744</v>
      </c>
      <c r="AB525" s="70"/>
      <c r="AC525" s="70"/>
      <c r="AD525" s="74"/>
      <c r="AE525" s="78"/>
    </row>
    <row r="526" spans="1:31" x14ac:dyDescent="0.25">
      <c r="A526" s="60" t="s">
        <v>1041</v>
      </c>
      <c r="B526" s="126" t="s">
        <v>2014</v>
      </c>
      <c r="C526" s="127"/>
      <c r="D526" s="128"/>
      <c r="E526" s="129" t="s">
        <v>1747</v>
      </c>
      <c r="F526" s="129"/>
      <c r="G526" s="129"/>
      <c r="H526" s="61" t="s">
        <v>296</v>
      </c>
      <c r="I526" s="76">
        <v>18</v>
      </c>
      <c r="J526" s="63">
        <v>57.56</v>
      </c>
      <c r="K526" s="63">
        <v>1036.08</v>
      </c>
      <c r="L526" s="64"/>
      <c r="Y526" s="59"/>
      <c r="Z526" s="65" t="s">
        <v>2014</v>
      </c>
      <c r="AA526" s="65" t="s">
        <v>1747</v>
      </c>
      <c r="AB526" s="70"/>
      <c r="AC526" s="70"/>
      <c r="AD526" s="74"/>
      <c r="AE526" s="78"/>
    </row>
    <row r="527" spans="1:31" x14ac:dyDescent="0.25">
      <c r="A527" s="60" t="s">
        <v>1044</v>
      </c>
      <c r="B527" s="126" t="s">
        <v>2016</v>
      </c>
      <c r="C527" s="127"/>
      <c r="D527" s="128"/>
      <c r="E527" s="129" t="s">
        <v>320</v>
      </c>
      <c r="F527" s="129"/>
      <c r="G527" s="129"/>
      <c r="H527" s="61" t="s">
        <v>310</v>
      </c>
      <c r="I527" s="71">
        <v>4.4999999999999997E-3</v>
      </c>
      <c r="J527" s="63">
        <v>288520.03000000003</v>
      </c>
      <c r="K527" s="63">
        <v>1298.3399999999999</v>
      </c>
      <c r="L527" s="64"/>
      <c r="Y527" s="59"/>
      <c r="Z527" s="65" t="s">
        <v>2016</v>
      </c>
      <c r="AA527" s="65" t="s">
        <v>320</v>
      </c>
      <c r="AB527" s="70"/>
      <c r="AC527" s="70"/>
      <c r="AD527" s="74"/>
      <c r="AE527" s="78"/>
    </row>
    <row r="528" spans="1:31" ht="39" x14ac:dyDescent="0.25">
      <c r="A528" s="60" t="s">
        <v>1046</v>
      </c>
      <c r="B528" s="126" t="s">
        <v>2018</v>
      </c>
      <c r="C528" s="127"/>
      <c r="D528" s="128"/>
      <c r="E528" s="129" t="s">
        <v>1752</v>
      </c>
      <c r="F528" s="129"/>
      <c r="G528" s="129"/>
      <c r="H528" s="61" t="s">
        <v>299</v>
      </c>
      <c r="I528" s="71">
        <v>4.5315000000000003</v>
      </c>
      <c r="J528" s="63">
        <v>56.86</v>
      </c>
      <c r="K528" s="63">
        <v>257.66000000000003</v>
      </c>
      <c r="L528" s="64"/>
      <c r="Y528" s="59"/>
      <c r="Z528" s="65" t="s">
        <v>2018</v>
      </c>
      <c r="AA528" s="65" t="s">
        <v>1752</v>
      </c>
      <c r="AB528" s="70"/>
      <c r="AC528" s="70"/>
      <c r="AD528" s="74"/>
      <c r="AE528" s="78"/>
    </row>
    <row r="529" spans="1:31" ht="26.25" x14ac:dyDescent="0.25">
      <c r="A529" s="60" t="s">
        <v>1049</v>
      </c>
      <c r="B529" s="126" t="s">
        <v>2020</v>
      </c>
      <c r="C529" s="127"/>
      <c r="D529" s="128"/>
      <c r="E529" s="129" t="s">
        <v>331</v>
      </c>
      <c r="F529" s="129"/>
      <c r="G529" s="129"/>
      <c r="H529" s="61" t="s">
        <v>332</v>
      </c>
      <c r="I529" s="72">
        <v>2.7</v>
      </c>
      <c r="J529" s="63">
        <v>6058.2</v>
      </c>
      <c r="K529" s="63">
        <v>16357.14</v>
      </c>
      <c r="L529" s="64"/>
      <c r="Y529" s="59"/>
      <c r="Z529" s="65" t="s">
        <v>2020</v>
      </c>
      <c r="AA529" s="65" t="s">
        <v>331</v>
      </c>
      <c r="AB529" s="70"/>
      <c r="AC529" s="70"/>
      <c r="AD529" s="74"/>
      <c r="AE529" s="78"/>
    </row>
    <row r="530" spans="1:31" x14ac:dyDescent="0.25">
      <c r="A530" s="60" t="s">
        <v>1053</v>
      </c>
      <c r="B530" s="126" t="s">
        <v>2022</v>
      </c>
      <c r="C530" s="127"/>
      <c r="D530" s="128"/>
      <c r="E530" s="129" t="s">
        <v>1757</v>
      </c>
      <c r="F530" s="129"/>
      <c r="G530" s="129"/>
      <c r="H530" s="61" t="s">
        <v>296</v>
      </c>
      <c r="I530" s="76">
        <v>9</v>
      </c>
      <c r="J530" s="63">
        <v>13.1</v>
      </c>
      <c r="K530" s="63">
        <v>117.9</v>
      </c>
      <c r="L530" s="64"/>
      <c r="Y530" s="59"/>
      <c r="Z530" s="65" t="s">
        <v>2022</v>
      </c>
      <c r="AA530" s="65" t="s">
        <v>1757</v>
      </c>
      <c r="AB530" s="70"/>
      <c r="AC530" s="70"/>
      <c r="AD530" s="74"/>
      <c r="AE530" s="78"/>
    </row>
    <row r="531" spans="1:31" x14ac:dyDescent="0.25">
      <c r="A531" s="60" t="s">
        <v>1056</v>
      </c>
      <c r="B531" s="126" t="s">
        <v>2024</v>
      </c>
      <c r="C531" s="127"/>
      <c r="D531" s="128"/>
      <c r="E531" s="129" t="s">
        <v>1760</v>
      </c>
      <c r="F531" s="129"/>
      <c r="G531" s="129"/>
      <c r="H531" s="61" t="s">
        <v>296</v>
      </c>
      <c r="I531" s="76">
        <v>18</v>
      </c>
      <c r="J531" s="63">
        <v>72.66</v>
      </c>
      <c r="K531" s="63">
        <v>1307.8800000000001</v>
      </c>
      <c r="L531" s="64"/>
      <c r="Y531" s="59"/>
      <c r="Z531" s="65" t="s">
        <v>2024</v>
      </c>
      <c r="AA531" s="65" t="s">
        <v>1760</v>
      </c>
      <c r="AB531" s="70"/>
      <c r="AC531" s="70"/>
      <c r="AD531" s="74"/>
      <c r="AE531" s="78"/>
    </row>
    <row r="532" spans="1:31" x14ac:dyDescent="0.25">
      <c r="A532" s="130" t="s">
        <v>551</v>
      </c>
      <c r="B532" s="130"/>
      <c r="C532" s="130"/>
      <c r="D532" s="130"/>
      <c r="E532" s="130"/>
      <c r="F532" s="130"/>
      <c r="G532" s="130"/>
      <c r="H532" s="130"/>
      <c r="I532" s="130"/>
      <c r="J532" s="130"/>
      <c r="K532" s="130"/>
      <c r="L532" s="130"/>
      <c r="Y532" s="59"/>
      <c r="Z532" s="65"/>
      <c r="AA532" s="65"/>
      <c r="AB532" s="70"/>
      <c r="AC532" s="70"/>
      <c r="AD532" s="74" t="s">
        <v>551</v>
      </c>
      <c r="AE532" s="78"/>
    </row>
    <row r="533" spans="1:31" x14ac:dyDescent="0.25">
      <c r="A533" s="60" t="s">
        <v>1059</v>
      </c>
      <c r="B533" s="126" t="s">
        <v>2026</v>
      </c>
      <c r="C533" s="127"/>
      <c r="D533" s="128"/>
      <c r="E533" s="129" t="s">
        <v>315</v>
      </c>
      <c r="F533" s="129"/>
      <c r="G533" s="129"/>
      <c r="H533" s="61" t="s">
        <v>310</v>
      </c>
      <c r="I533" s="66">
        <v>5.0000000000000001E-3</v>
      </c>
      <c r="J533" s="63">
        <v>326661.31</v>
      </c>
      <c r="K533" s="63">
        <v>1633.31</v>
      </c>
      <c r="L533" s="64"/>
      <c r="Y533" s="59"/>
      <c r="Z533" s="65" t="s">
        <v>2026</v>
      </c>
      <c r="AA533" s="65" t="s">
        <v>315</v>
      </c>
      <c r="AB533" s="70"/>
      <c r="AC533" s="70"/>
      <c r="AD533" s="74"/>
      <c r="AE533" s="78"/>
    </row>
    <row r="534" spans="1:31" ht="39" x14ac:dyDescent="0.25">
      <c r="A534" s="60" t="s">
        <v>1062</v>
      </c>
      <c r="B534" s="126" t="s">
        <v>2028</v>
      </c>
      <c r="C534" s="127"/>
      <c r="D534" s="128"/>
      <c r="E534" s="129" t="s">
        <v>1254</v>
      </c>
      <c r="F534" s="129"/>
      <c r="G534" s="129"/>
      <c r="H534" s="61" t="s">
        <v>299</v>
      </c>
      <c r="I534" s="62">
        <v>5.04</v>
      </c>
      <c r="J534" s="63">
        <v>406.55</v>
      </c>
      <c r="K534" s="63">
        <v>2049.0100000000002</v>
      </c>
      <c r="L534" s="64"/>
      <c r="Y534" s="59"/>
      <c r="Z534" s="65" t="s">
        <v>2028</v>
      </c>
      <c r="AA534" s="65" t="s">
        <v>1254</v>
      </c>
      <c r="AB534" s="70"/>
      <c r="AC534" s="70"/>
      <c r="AD534" s="74"/>
      <c r="AE534" s="78"/>
    </row>
    <row r="535" spans="1:31" ht="26.25" x14ac:dyDescent="0.25">
      <c r="A535" s="60" t="s">
        <v>2757</v>
      </c>
      <c r="B535" s="126" t="s">
        <v>2030</v>
      </c>
      <c r="C535" s="127"/>
      <c r="D535" s="128"/>
      <c r="E535" s="129" t="s">
        <v>331</v>
      </c>
      <c r="F535" s="129"/>
      <c r="G535" s="129"/>
      <c r="H535" s="61" t="s">
        <v>332</v>
      </c>
      <c r="I535" s="72">
        <v>2.5</v>
      </c>
      <c r="J535" s="63">
        <v>6058.2</v>
      </c>
      <c r="K535" s="63">
        <v>15145.5</v>
      </c>
      <c r="L535" s="64"/>
      <c r="Y535" s="59"/>
      <c r="Z535" s="65" t="s">
        <v>2030</v>
      </c>
      <c r="AA535" s="65" t="s">
        <v>331</v>
      </c>
      <c r="AB535" s="70"/>
      <c r="AC535" s="70"/>
      <c r="AD535" s="74"/>
      <c r="AE535" s="78"/>
    </row>
    <row r="536" spans="1:31" ht="26.25" x14ac:dyDescent="0.25">
      <c r="A536" s="60" t="s">
        <v>1065</v>
      </c>
      <c r="B536" s="126" t="s">
        <v>2032</v>
      </c>
      <c r="C536" s="127"/>
      <c r="D536" s="128"/>
      <c r="E536" s="129" t="s">
        <v>1278</v>
      </c>
      <c r="F536" s="129"/>
      <c r="G536" s="129"/>
      <c r="H536" s="61" t="s">
        <v>296</v>
      </c>
      <c r="I536" s="76">
        <v>10</v>
      </c>
      <c r="J536" s="63">
        <v>294.37</v>
      </c>
      <c r="K536" s="63">
        <v>2943.7</v>
      </c>
      <c r="L536" s="64"/>
      <c r="Y536" s="59"/>
      <c r="Z536" s="65" t="s">
        <v>2032</v>
      </c>
      <c r="AA536" s="65" t="s">
        <v>1278</v>
      </c>
      <c r="AB536" s="70"/>
      <c r="AC536" s="70"/>
      <c r="AD536" s="74"/>
      <c r="AE536" s="78"/>
    </row>
    <row r="537" spans="1:31" ht="26.25" x14ac:dyDescent="0.25">
      <c r="A537" s="60" t="s">
        <v>1068</v>
      </c>
      <c r="B537" s="126" t="s">
        <v>2034</v>
      </c>
      <c r="C537" s="127"/>
      <c r="D537" s="128"/>
      <c r="E537" s="129" t="s">
        <v>1727</v>
      </c>
      <c r="F537" s="129"/>
      <c r="G537" s="129"/>
      <c r="H537" s="61" t="s">
        <v>296</v>
      </c>
      <c r="I537" s="76">
        <v>15</v>
      </c>
      <c r="J537" s="63">
        <v>2958.1</v>
      </c>
      <c r="K537" s="63">
        <v>44371.5</v>
      </c>
      <c r="L537" s="64"/>
      <c r="Y537" s="59"/>
      <c r="Z537" s="65" t="s">
        <v>2034</v>
      </c>
      <c r="AA537" s="65" t="s">
        <v>1727</v>
      </c>
      <c r="AB537" s="70"/>
      <c r="AC537" s="70"/>
      <c r="AD537" s="74"/>
      <c r="AE537" s="78"/>
    </row>
    <row r="538" spans="1:31" x14ac:dyDescent="0.25">
      <c r="A538" s="60" t="s">
        <v>1071</v>
      </c>
      <c r="B538" s="126" t="s">
        <v>2036</v>
      </c>
      <c r="C538" s="127"/>
      <c r="D538" s="128"/>
      <c r="E538" s="129" t="s">
        <v>382</v>
      </c>
      <c r="F538" s="129"/>
      <c r="G538" s="129"/>
      <c r="H538" s="61" t="s">
        <v>332</v>
      </c>
      <c r="I538" s="72">
        <v>0.5</v>
      </c>
      <c r="J538" s="63">
        <v>8933.7000000000007</v>
      </c>
      <c r="K538" s="63">
        <v>4466.8500000000004</v>
      </c>
      <c r="L538" s="64"/>
      <c r="Y538" s="59"/>
      <c r="Z538" s="65" t="s">
        <v>2036</v>
      </c>
      <c r="AA538" s="65" t="s">
        <v>382</v>
      </c>
      <c r="AB538" s="70"/>
      <c r="AC538" s="70"/>
      <c r="AD538" s="74"/>
      <c r="AE538" s="78"/>
    </row>
    <row r="539" spans="1:31" ht="26.25" x14ac:dyDescent="0.25">
      <c r="A539" s="60" t="s">
        <v>1099</v>
      </c>
      <c r="B539" s="126" t="s">
        <v>2038</v>
      </c>
      <c r="C539" s="127"/>
      <c r="D539" s="128"/>
      <c r="E539" s="129" t="s">
        <v>1369</v>
      </c>
      <c r="F539" s="129"/>
      <c r="G539" s="129"/>
      <c r="H539" s="61" t="s">
        <v>296</v>
      </c>
      <c r="I539" s="76">
        <v>5</v>
      </c>
      <c r="J539" s="63">
        <v>1067.3399999999999</v>
      </c>
      <c r="K539" s="63">
        <v>5336.7</v>
      </c>
      <c r="L539" s="64"/>
      <c r="Y539" s="59"/>
      <c r="Z539" s="65" t="s">
        <v>2038</v>
      </c>
      <c r="AA539" s="65" t="s">
        <v>1369</v>
      </c>
      <c r="AB539" s="70"/>
      <c r="AC539" s="70"/>
      <c r="AD539" s="74"/>
      <c r="AE539" s="78"/>
    </row>
    <row r="540" spans="1:31" x14ac:dyDescent="0.25">
      <c r="A540" s="60" t="s">
        <v>1100</v>
      </c>
      <c r="B540" s="126" t="s">
        <v>2040</v>
      </c>
      <c r="C540" s="127"/>
      <c r="D540" s="128"/>
      <c r="E540" s="129" t="s">
        <v>486</v>
      </c>
      <c r="F540" s="129"/>
      <c r="G540" s="129"/>
      <c r="H540" s="61" t="s">
        <v>296</v>
      </c>
      <c r="I540" s="76">
        <v>30</v>
      </c>
      <c r="J540" s="63">
        <v>1170.17</v>
      </c>
      <c r="K540" s="63">
        <v>35105.1</v>
      </c>
      <c r="L540" s="64"/>
      <c r="Y540" s="59"/>
      <c r="Z540" s="65" t="s">
        <v>2040</v>
      </c>
      <c r="AA540" s="65" t="s">
        <v>486</v>
      </c>
      <c r="AB540" s="70"/>
      <c r="AC540" s="70"/>
      <c r="AD540" s="74"/>
      <c r="AE540" s="78"/>
    </row>
    <row r="541" spans="1:31" ht="26.25" x14ac:dyDescent="0.25">
      <c r="A541" s="60" t="s">
        <v>1101</v>
      </c>
      <c r="B541" s="126" t="s">
        <v>2042</v>
      </c>
      <c r="C541" s="127"/>
      <c r="D541" s="128"/>
      <c r="E541" s="129" t="s">
        <v>1736</v>
      </c>
      <c r="F541" s="129"/>
      <c r="G541" s="129"/>
      <c r="H541" s="61" t="s">
        <v>296</v>
      </c>
      <c r="I541" s="76">
        <v>15</v>
      </c>
      <c r="J541" s="63">
        <v>828.32</v>
      </c>
      <c r="K541" s="63">
        <v>12424.8</v>
      </c>
      <c r="L541" s="64"/>
      <c r="Y541" s="59"/>
      <c r="Z541" s="65" t="s">
        <v>2042</v>
      </c>
      <c r="AA541" s="65" t="s">
        <v>1736</v>
      </c>
      <c r="AB541" s="70"/>
      <c r="AC541" s="70"/>
      <c r="AD541" s="74"/>
      <c r="AE541" s="78"/>
    </row>
    <row r="542" spans="1:31" ht="26.25" x14ac:dyDescent="0.25">
      <c r="A542" s="60" t="s">
        <v>1102</v>
      </c>
      <c r="B542" s="126" t="s">
        <v>2044</v>
      </c>
      <c r="C542" s="127"/>
      <c r="D542" s="128"/>
      <c r="E542" s="129" t="s">
        <v>1739</v>
      </c>
      <c r="F542" s="129"/>
      <c r="G542" s="129"/>
      <c r="H542" s="61" t="s">
        <v>296</v>
      </c>
      <c r="I542" s="76">
        <v>15</v>
      </c>
      <c r="J542" s="63">
        <v>405.65</v>
      </c>
      <c r="K542" s="63">
        <v>6084.75</v>
      </c>
      <c r="L542" s="64"/>
      <c r="Y542" s="59"/>
      <c r="Z542" s="65" t="s">
        <v>2044</v>
      </c>
      <c r="AA542" s="65" t="s">
        <v>1739</v>
      </c>
      <c r="AB542" s="70"/>
      <c r="AC542" s="70"/>
      <c r="AD542" s="74"/>
      <c r="AE542" s="78"/>
    </row>
    <row r="543" spans="1:31" x14ac:dyDescent="0.25">
      <c r="A543" s="60" t="s">
        <v>1103</v>
      </c>
      <c r="B543" s="126" t="s">
        <v>2046</v>
      </c>
      <c r="C543" s="127"/>
      <c r="D543" s="128"/>
      <c r="E543" s="129" t="s">
        <v>488</v>
      </c>
      <c r="F543" s="129"/>
      <c r="G543" s="129"/>
      <c r="H543" s="61" t="s">
        <v>296</v>
      </c>
      <c r="I543" s="76">
        <v>15</v>
      </c>
      <c r="J543" s="63">
        <v>620.05999999999995</v>
      </c>
      <c r="K543" s="63">
        <v>9300.9</v>
      </c>
      <c r="L543" s="64"/>
      <c r="Y543" s="59"/>
      <c r="Z543" s="65" t="s">
        <v>2046</v>
      </c>
      <c r="AA543" s="65" t="s">
        <v>488</v>
      </c>
      <c r="AB543" s="70"/>
      <c r="AC543" s="70"/>
      <c r="AD543" s="74"/>
      <c r="AE543" s="78"/>
    </row>
    <row r="544" spans="1:31" x14ac:dyDescent="0.25">
      <c r="A544" s="60" t="s">
        <v>1104</v>
      </c>
      <c r="B544" s="126" t="s">
        <v>2048</v>
      </c>
      <c r="C544" s="127"/>
      <c r="D544" s="128"/>
      <c r="E544" s="129" t="s">
        <v>1744</v>
      </c>
      <c r="F544" s="129"/>
      <c r="G544" s="129"/>
      <c r="H544" s="61" t="s">
        <v>296</v>
      </c>
      <c r="I544" s="76">
        <v>15</v>
      </c>
      <c r="J544" s="63">
        <v>1015.08</v>
      </c>
      <c r="K544" s="63">
        <v>15226.2</v>
      </c>
      <c r="L544" s="64"/>
      <c r="Y544" s="59"/>
      <c r="Z544" s="65" t="s">
        <v>2048</v>
      </c>
      <c r="AA544" s="65" t="s">
        <v>1744</v>
      </c>
      <c r="AB544" s="70"/>
      <c r="AC544" s="70"/>
      <c r="AD544" s="74"/>
      <c r="AE544" s="78"/>
    </row>
    <row r="545" spans="1:31" x14ac:dyDescent="0.25">
      <c r="A545" s="60" t="s">
        <v>1105</v>
      </c>
      <c r="B545" s="126" t="s">
        <v>2050</v>
      </c>
      <c r="C545" s="127"/>
      <c r="D545" s="128"/>
      <c r="E545" s="129" t="s">
        <v>1747</v>
      </c>
      <c r="F545" s="129"/>
      <c r="G545" s="129"/>
      <c r="H545" s="61" t="s">
        <v>296</v>
      </c>
      <c r="I545" s="76">
        <v>30</v>
      </c>
      <c r="J545" s="63">
        <v>57.56</v>
      </c>
      <c r="K545" s="63">
        <v>1726.8</v>
      </c>
      <c r="L545" s="64"/>
      <c r="Y545" s="59"/>
      <c r="Z545" s="65" t="s">
        <v>2050</v>
      </c>
      <c r="AA545" s="65" t="s">
        <v>1747</v>
      </c>
      <c r="AB545" s="70"/>
      <c r="AC545" s="70"/>
      <c r="AD545" s="74"/>
      <c r="AE545" s="78"/>
    </row>
    <row r="546" spans="1:31" x14ac:dyDescent="0.25">
      <c r="A546" s="60" t="s">
        <v>1106</v>
      </c>
      <c r="B546" s="126" t="s">
        <v>2052</v>
      </c>
      <c r="C546" s="127"/>
      <c r="D546" s="128"/>
      <c r="E546" s="129" t="s">
        <v>320</v>
      </c>
      <c r="F546" s="129"/>
      <c r="G546" s="129"/>
      <c r="H546" s="61" t="s">
        <v>310</v>
      </c>
      <c r="I546" s="71">
        <v>7.4999999999999997E-3</v>
      </c>
      <c r="J546" s="63">
        <v>288529.13</v>
      </c>
      <c r="K546" s="63">
        <v>2163.9699999999998</v>
      </c>
      <c r="L546" s="64"/>
      <c r="Y546" s="59"/>
      <c r="Z546" s="65" t="s">
        <v>2052</v>
      </c>
      <c r="AA546" s="65" t="s">
        <v>320</v>
      </c>
      <c r="AB546" s="70"/>
      <c r="AC546" s="70"/>
      <c r="AD546" s="74"/>
      <c r="AE546" s="78"/>
    </row>
    <row r="547" spans="1:31" ht="39" x14ac:dyDescent="0.25">
      <c r="A547" s="60" t="s">
        <v>1107</v>
      </c>
      <c r="B547" s="126" t="s">
        <v>2054</v>
      </c>
      <c r="C547" s="127"/>
      <c r="D547" s="128"/>
      <c r="E547" s="129" t="s">
        <v>1752</v>
      </c>
      <c r="F547" s="129"/>
      <c r="G547" s="129"/>
      <c r="H547" s="61" t="s">
        <v>299</v>
      </c>
      <c r="I547" s="71">
        <v>7.5525000000000002</v>
      </c>
      <c r="J547" s="63">
        <v>56.86</v>
      </c>
      <c r="K547" s="63">
        <v>429.44</v>
      </c>
      <c r="L547" s="64"/>
      <c r="Y547" s="59"/>
      <c r="Z547" s="65" t="s">
        <v>2054</v>
      </c>
      <c r="AA547" s="65" t="s">
        <v>1752</v>
      </c>
      <c r="AB547" s="70"/>
      <c r="AC547" s="70"/>
      <c r="AD547" s="74"/>
      <c r="AE547" s="78"/>
    </row>
    <row r="548" spans="1:31" ht="26.25" x14ac:dyDescent="0.25">
      <c r="A548" s="60" t="s">
        <v>1108</v>
      </c>
      <c r="B548" s="126" t="s">
        <v>2056</v>
      </c>
      <c r="C548" s="127"/>
      <c r="D548" s="128"/>
      <c r="E548" s="129" t="s">
        <v>331</v>
      </c>
      <c r="F548" s="129"/>
      <c r="G548" s="129"/>
      <c r="H548" s="61" t="s">
        <v>332</v>
      </c>
      <c r="I548" s="72">
        <v>4.5</v>
      </c>
      <c r="J548" s="63">
        <v>6058.21</v>
      </c>
      <c r="K548" s="63">
        <v>27261.95</v>
      </c>
      <c r="L548" s="64"/>
      <c r="Y548" s="59"/>
      <c r="Z548" s="65" t="s">
        <v>2056</v>
      </c>
      <c r="AA548" s="65" t="s">
        <v>331</v>
      </c>
      <c r="AB548" s="70"/>
      <c r="AC548" s="70"/>
      <c r="AD548" s="74"/>
      <c r="AE548" s="78"/>
    </row>
    <row r="549" spans="1:31" x14ac:dyDescent="0.25">
      <c r="A549" s="60" t="s">
        <v>1109</v>
      </c>
      <c r="B549" s="126" t="s">
        <v>2058</v>
      </c>
      <c r="C549" s="127"/>
      <c r="D549" s="128"/>
      <c r="E549" s="129" t="s">
        <v>1757</v>
      </c>
      <c r="F549" s="129"/>
      <c r="G549" s="129"/>
      <c r="H549" s="61" t="s">
        <v>296</v>
      </c>
      <c r="I549" s="76">
        <v>15</v>
      </c>
      <c r="J549" s="63">
        <v>13.1</v>
      </c>
      <c r="K549" s="63">
        <v>196.5</v>
      </c>
      <c r="L549" s="64"/>
      <c r="Y549" s="59"/>
      <c r="Z549" s="65" t="s">
        <v>2058</v>
      </c>
      <c r="AA549" s="65" t="s">
        <v>1757</v>
      </c>
      <c r="AB549" s="70"/>
      <c r="AC549" s="70"/>
      <c r="AD549" s="74"/>
      <c r="AE549" s="78"/>
    </row>
    <row r="550" spans="1:31" x14ac:dyDescent="0.25">
      <c r="A550" s="60" t="s">
        <v>1110</v>
      </c>
      <c r="B550" s="126" t="s">
        <v>2060</v>
      </c>
      <c r="C550" s="127"/>
      <c r="D550" s="128"/>
      <c r="E550" s="129" t="s">
        <v>1760</v>
      </c>
      <c r="F550" s="129"/>
      <c r="G550" s="129"/>
      <c r="H550" s="61" t="s">
        <v>296</v>
      </c>
      <c r="I550" s="76">
        <v>30</v>
      </c>
      <c r="J550" s="63">
        <v>72.66</v>
      </c>
      <c r="K550" s="63">
        <v>2179.8000000000002</v>
      </c>
      <c r="L550" s="64"/>
      <c r="Y550" s="59"/>
      <c r="Z550" s="65" t="s">
        <v>2060</v>
      </c>
      <c r="AA550" s="65" t="s">
        <v>1760</v>
      </c>
      <c r="AB550" s="70"/>
      <c r="AC550" s="70"/>
      <c r="AD550" s="74"/>
      <c r="AE550" s="78"/>
    </row>
    <row r="551" spans="1:31" x14ac:dyDescent="0.25">
      <c r="A551" s="130" t="s">
        <v>559</v>
      </c>
      <c r="B551" s="130"/>
      <c r="C551" s="130"/>
      <c r="D551" s="130"/>
      <c r="E551" s="130"/>
      <c r="F551" s="130"/>
      <c r="G551" s="130"/>
      <c r="H551" s="130"/>
      <c r="I551" s="130"/>
      <c r="J551" s="130"/>
      <c r="K551" s="130"/>
      <c r="L551" s="130"/>
      <c r="Y551" s="59"/>
      <c r="Z551" s="65"/>
      <c r="AA551" s="65"/>
      <c r="AB551" s="70"/>
      <c r="AC551" s="70"/>
      <c r="AD551" s="74" t="s">
        <v>559</v>
      </c>
      <c r="AE551" s="78"/>
    </row>
    <row r="552" spans="1:31" x14ac:dyDescent="0.25">
      <c r="A552" s="60" t="s">
        <v>1111</v>
      </c>
      <c r="B552" s="126" t="s">
        <v>2062</v>
      </c>
      <c r="C552" s="127"/>
      <c r="D552" s="128"/>
      <c r="E552" s="129" t="s">
        <v>315</v>
      </c>
      <c r="F552" s="129"/>
      <c r="G552" s="129"/>
      <c r="H552" s="61" t="s">
        <v>310</v>
      </c>
      <c r="I552" s="66">
        <v>5.0000000000000001E-3</v>
      </c>
      <c r="J552" s="63">
        <v>326661.31</v>
      </c>
      <c r="K552" s="63">
        <v>1633.31</v>
      </c>
      <c r="L552" s="64"/>
      <c r="Y552" s="59"/>
      <c r="Z552" s="65" t="s">
        <v>2062</v>
      </c>
      <c r="AA552" s="65" t="s">
        <v>315</v>
      </c>
      <c r="AB552" s="70"/>
      <c r="AC552" s="70"/>
      <c r="AD552" s="74"/>
      <c r="AE552" s="78"/>
    </row>
    <row r="553" spans="1:31" ht="39" x14ac:dyDescent="0.25">
      <c r="A553" s="60" t="s">
        <v>1112</v>
      </c>
      <c r="B553" s="126" t="s">
        <v>2064</v>
      </c>
      <c r="C553" s="127"/>
      <c r="D553" s="128"/>
      <c r="E553" s="129" t="s">
        <v>1254</v>
      </c>
      <c r="F553" s="129"/>
      <c r="G553" s="129"/>
      <c r="H553" s="61" t="s">
        <v>299</v>
      </c>
      <c r="I553" s="62">
        <v>5.04</v>
      </c>
      <c r="J553" s="63">
        <v>406.55</v>
      </c>
      <c r="K553" s="63">
        <v>2049.0100000000002</v>
      </c>
      <c r="L553" s="64"/>
      <c r="Y553" s="59"/>
      <c r="Z553" s="65" t="s">
        <v>2064</v>
      </c>
      <c r="AA553" s="65" t="s">
        <v>1254</v>
      </c>
      <c r="AB553" s="70"/>
      <c r="AC553" s="70"/>
      <c r="AD553" s="74"/>
      <c r="AE553" s="78"/>
    </row>
    <row r="554" spans="1:31" ht="26.25" x14ac:dyDescent="0.25">
      <c r="A554" s="60" t="s">
        <v>1113</v>
      </c>
      <c r="B554" s="126" t="s">
        <v>2066</v>
      </c>
      <c r="C554" s="127"/>
      <c r="D554" s="128"/>
      <c r="E554" s="129" t="s">
        <v>331</v>
      </c>
      <c r="F554" s="129"/>
      <c r="G554" s="129"/>
      <c r="H554" s="61" t="s">
        <v>332</v>
      </c>
      <c r="I554" s="76">
        <v>2</v>
      </c>
      <c r="J554" s="63">
        <v>6058.22</v>
      </c>
      <c r="K554" s="63">
        <v>12116.44</v>
      </c>
      <c r="L554" s="64"/>
      <c r="Y554" s="59"/>
      <c r="Z554" s="65" t="s">
        <v>2066</v>
      </c>
      <c r="AA554" s="65" t="s">
        <v>331</v>
      </c>
      <c r="AB554" s="70"/>
      <c r="AC554" s="70"/>
      <c r="AD554" s="74"/>
      <c r="AE554" s="78"/>
    </row>
    <row r="555" spans="1:31" ht="26.25" x14ac:dyDescent="0.25">
      <c r="A555" s="60" t="s">
        <v>1114</v>
      </c>
      <c r="B555" s="126" t="s">
        <v>2068</v>
      </c>
      <c r="C555" s="127"/>
      <c r="D555" s="128"/>
      <c r="E555" s="129" t="s">
        <v>1278</v>
      </c>
      <c r="F555" s="129"/>
      <c r="G555" s="129"/>
      <c r="H555" s="61" t="s">
        <v>296</v>
      </c>
      <c r="I555" s="76">
        <v>10</v>
      </c>
      <c r="J555" s="63">
        <v>294.37</v>
      </c>
      <c r="K555" s="63">
        <v>2943.7</v>
      </c>
      <c r="L555" s="64"/>
      <c r="Y555" s="59"/>
      <c r="Z555" s="65" t="s">
        <v>2068</v>
      </c>
      <c r="AA555" s="65" t="s">
        <v>1278</v>
      </c>
      <c r="AB555" s="70"/>
      <c r="AC555" s="70"/>
      <c r="AD555" s="74"/>
      <c r="AE555" s="78"/>
    </row>
    <row r="556" spans="1:31" ht="26.25" x14ac:dyDescent="0.25">
      <c r="A556" s="60" t="s">
        <v>1115</v>
      </c>
      <c r="B556" s="126" t="s">
        <v>2070</v>
      </c>
      <c r="C556" s="127"/>
      <c r="D556" s="128"/>
      <c r="E556" s="129" t="s">
        <v>1727</v>
      </c>
      <c r="F556" s="129"/>
      <c r="G556" s="129"/>
      <c r="H556" s="61" t="s">
        <v>296</v>
      </c>
      <c r="I556" s="76">
        <v>10</v>
      </c>
      <c r="J556" s="63">
        <v>2958.1</v>
      </c>
      <c r="K556" s="63">
        <v>29581</v>
      </c>
      <c r="L556" s="64"/>
      <c r="Y556" s="59"/>
      <c r="Z556" s="65" t="s">
        <v>2070</v>
      </c>
      <c r="AA556" s="65" t="s">
        <v>1727</v>
      </c>
      <c r="AB556" s="70"/>
      <c r="AC556" s="70"/>
      <c r="AD556" s="74"/>
      <c r="AE556" s="78"/>
    </row>
    <row r="557" spans="1:31" x14ac:dyDescent="0.25">
      <c r="A557" s="60" t="s">
        <v>1116</v>
      </c>
      <c r="B557" s="126" t="s">
        <v>2072</v>
      </c>
      <c r="C557" s="127"/>
      <c r="D557" s="128"/>
      <c r="E557" s="129" t="s">
        <v>382</v>
      </c>
      <c r="F557" s="129"/>
      <c r="G557" s="129"/>
      <c r="H557" s="61" t="s">
        <v>332</v>
      </c>
      <c r="I557" s="72">
        <v>0.5</v>
      </c>
      <c r="J557" s="63">
        <v>8933.7000000000007</v>
      </c>
      <c r="K557" s="63">
        <v>4466.8500000000004</v>
      </c>
      <c r="L557" s="64"/>
      <c r="Y557" s="59"/>
      <c r="Z557" s="65" t="s">
        <v>2072</v>
      </c>
      <c r="AA557" s="65" t="s">
        <v>382</v>
      </c>
      <c r="AB557" s="70"/>
      <c r="AC557" s="70"/>
      <c r="AD557" s="74"/>
      <c r="AE557" s="78"/>
    </row>
    <row r="558" spans="1:31" ht="26.25" x14ac:dyDescent="0.25">
      <c r="A558" s="60" t="s">
        <v>1117</v>
      </c>
      <c r="B558" s="126" t="s">
        <v>2074</v>
      </c>
      <c r="C558" s="127"/>
      <c r="D558" s="128"/>
      <c r="E558" s="129" t="s">
        <v>1369</v>
      </c>
      <c r="F558" s="129"/>
      <c r="G558" s="129"/>
      <c r="H558" s="61" t="s">
        <v>296</v>
      </c>
      <c r="I558" s="76">
        <v>5</v>
      </c>
      <c r="J558" s="63">
        <v>1067.3399999999999</v>
      </c>
      <c r="K558" s="63">
        <v>5336.7</v>
      </c>
      <c r="L558" s="64"/>
      <c r="Y558" s="59"/>
      <c r="Z558" s="65" t="s">
        <v>2074</v>
      </c>
      <c r="AA558" s="65" t="s">
        <v>1369</v>
      </c>
      <c r="AB558" s="70"/>
      <c r="AC558" s="70"/>
      <c r="AD558" s="74"/>
      <c r="AE558" s="78"/>
    </row>
    <row r="559" spans="1:31" x14ac:dyDescent="0.25">
      <c r="A559" s="60" t="s">
        <v>1118</v>
      </c>
      <c r="B559" s="126" t="s">
        <v>2076</v>
      </c>
      <c r="C559" s="127"/>
      <c r="D559" s="128"/>
      <c r="E559" s="129" t="s">
        <v>486</v>
      </c>
      <c r="F559" s="129"/>
      <c r="G559" s="129"/>
      <c r="H559" s="61" t="s">
        <v>296</v>
      </c>
      <c r="I559" s="76">
        <v>20</v>
      </c>
      <c r="J559" s="63">
        <v>1170.17</v>
      </c>
      <c r="K559" s="63">
        <v>23403.4</v>
      </c>
      <c r="L559" s="64"/>
      <c r="Y559" s="59"/>
      <c r="Z559" s="65" t="s">
        <v>2076</v>
      </c>
      <c r="AA559" s="65" t="s">
        <v>486</v>
      </c>
      <c r="AB559" s="70"/>
      <c r="AC559" s="70"/>
      <c r="AD559" s="74"/>
      <c r="AE559" s="78"/>
    </row>
    <row r="560" spans="1:31" ht="26.25" x14ac:dyDescent="0.25">
      <c r="A560" s="60" t="s">
        <v>1119</v>
      </c>
      <c r="B560" s="126" t="s">
        <v>2078</v>
      </c>
      <c r="C560" s="127"/>
      <c r="D560" s="128"/>
      <c r="E560" s="129" t="s">
        <v>1736</v>
      </c>
      <c r="F560" s="129"/>
      <c r="G560" s="129"/>
      <c r="H560" s="61" t="s">
        <v>296</v>
      </c>
      <c r="I560" s="76">
        <v>10</v>
      </c>
      <c r="J560" s="63">
        <v>828.32</v>
      </c>
      <c r="K560" s="63">
        <v>8283.2000000000007</v>
      </c>
      <c r="L560" s="64"/>
      <c r="Y560" s="59"/>
      <c r="Z560" s="65" t="s">
        <v>2078</v>
      </c>
      <c r="AA560" s="65" t="s">
        <v>1736</v>
      </c>
      <c r="AB560" s="70"/>
      <c r="AC560" s="70"/>
      <c r="AD560" s="74"/>
      <c r="AE560" s="78"/>
    </row>
    <row r="561" spans="1:31" ht="26.25" x14ac:dyDescent="0.25">
      <c r="A561" s="60" t="s">
        <v>1120</v>
      </c>
      <c r="B561" s="126" t="s">
        <v>2080</v>
      </c>
      <c r="C561" s="127"/>
      <c r="D561" s="128"/>
      <c r="E561" s="129" t="s">
        <v>1739</v>
      </c>
      <c r="F561" s="129"/>
      <c r="G561" s="129"/>
      <c r="H561" s="61" t="s">
        <v>296</v>
      </c>
      <c r="I561" s="76">
        <v>10</v>
      </c>
      <c r="J561" s="63">
        <v>405.65</v>
      </c>
      <c r="K561" s="63">
        <v>4056.5</v>
      </c>
      <c r="L561" s="64"/>
      <c r="Y561" s="59"/>
      <c r="Z561" s="65" t="s">
        <v>2080</v>
      </c>
      <c r="AA561" s="65" t="s">
        <v>1739</v>
      </c>
      <c r="AB561" s="70"/>
      <c r="AC561" s="70"/>
      <c r="AD561" s="74"/>
      <c r="AE561" s="78"/>
    </row>
    <row r="562" spans="1:31" x14ac:dyDescent="0.25">
      <c r="A562" s="60" t="s">
        <v>1122</v>
      </c>
      <c r="B562" s="126" t="s">
        <v>2082</v>
      </c>
      <c r="C562" s="127"/>
      <c r="D562" s="128"/>
      <c r="E562" s="129" t="s">
        <v>488</v>
      </c>
      <c r="F562" s="129"/>
      <c r="G562" s="129"/>
      <c r="H562" s="61" t="s">
        <v>296</v>
      </c>
      <c r="I562" s="76">
        <v>10</v>
      </c>
      <c r="J562" s="63">
        <v>620.05999999999995</v>
      </c>
      <c r="K562" s="63">
        <v>6200.6</v>
      </c>
      <c r="L562" s="64"/>
      <c r="Y562" s="59"/>
      <c r="Z562" s="65" t="s">
        <v>2082</v>
      </c>
      <c r="AA562" s="65" t="s">
        <v>488</v>
      </c>
      <c r="AB562" s="70"/>
      <c r="AC562" s="70"/>
      <c r="AD562" s="74"/>
      <c r="AE562" s="78"/>
    </row>
    <row r="563" spans="1:31" x14ac:dyDescent="0.25">
      <c r="A563" s="60" t="s">
        <v>1125</v>
      </c>
      <c r="B563" s="126" t="s">
        <v>2084</v>
      </c>
      <c r="C563" s="127"/>
      <c r="D563" s="128"/>
      <c r="E563" s="129" t="s">
        <v>1744</v>
      </c>
      <c r="F563" s="129"/>
      <c r="G563" s="129"/>
      <c r="H563" s="61" t="s">
        <v>296</v>
      </c>
      <c r="I563" s="76">
        <v>10</v>
      </c>
      <c r="J563" s="63">
        <v>1015.08</v>
      </c>
      <c r="K563" s="63">
        <v>10150.799999999999</v>
      </c>
      <c r="L563" s="64"/>
      <c r="Y563" s="59"/>
      <c r="Z563" s="65" t="s">
        <v>2084</v>
      </c>
      <c r="AA563" s="65" t="s">
        <v>1744</v>
      </c>
      <c r="AB563" s="70"/>
      <c r="AC563" s="70"/>
      <c r="AD563" s="74"/>
      <c r="AE563" s="78"/>
    </row>
    <row r="564" spans="1:31" x14ac:dyDescent="0.25">
      <c r="A564" s="60" t="s">
        <v>1127</v>
      </c>
      <c r="B564" s="126" t="s">
        <v>2086</v>
      </c>
      <c r="C564" s="127"/>
      <c r="D564" s="128"/>
      <c r="E564" s="129" t="s">
        <v>1747</v>
      </c>
      <c r="F564" s="129"/>
      <c r="G564" s="129"/>
      <c r="H564" s="61" t="s">
        <v>296</v>
      </c>
      <c r="I564" s="76">
        <v>20</v>
      </c>
      <c r="J564" s="63">
        <v>57.56</v>
      </c>
      <c r="K564" s="63">
        <v>1151.2</v>
      </c>
      <c r="L564" s="64"/>
      <c r="Y564" s="59"/>
      <c r="Z564" s="65" t="s">
        <v>2086</v>
      </c>
      <c r="AA564" s="65" t="s">
        <v>1747</v>
      </c>
      <c r="AB564" s="70"/>
      <c r="AC564" s="70"/>
      <c r="AD564" s="74"/>
      <c r="AE564" s="78"/>
    </row>
    <row r="565" spans="1:31" x14ac:dyDescent="0.25">
      <c r="A565" s="60" t="s">
        <v>1130</v>
      </c>
      <c r="B565" s="126" t="s">
        <v>2088</v>
      </c>
      <c r="C565" s="127"/>
      <c r="D565" s="128"/>
      <c r="E565" s="129" t="s">
        <v>320</v>
      </c>
      <c r="F565" s="129"/>
      <c r="G565" s="129"/>
      <c r="H565" s="61" t="s">
        <v>310</v>
      </c>
      <c r="I565" s="66">
        <v>5.0000000000000001E-3</v>
      </c>
      <c r="J565" s="63">
        <v>288521.21999999997</v>
      </c>
      <c r="K565" s="63">
        <v>1442.61</v>
      </c>
      <c r="L565" s="64"/>
      <c r="Y565" s="59"/>
      <c r="Z565" s="65" t="s">
        <v>2088</v>
      </c>
      <c r="AA565" s="65" t="s">
        <v>320</v>
      </c>
      <c r="AB565" s="70"/>
      <c r="AC565" s="70"/>
      <c r="AD565" s="74"/>
      <c r="AE565" s="78"/>
    </row>
    <row r="566" spans="1:31" ht="39" x14ac:dyDescent="0.25">
      <c r="A566" s="60" t="s">
        <v>1133</v>
      </c>
      <c r="B566" s="126" t="s">
        <v>2090</v>
      </c>
      <c r="C566" s="127"/>
      <c r="D566" s="128"/>
      <c r="E566" s="129" t="s">
        <v>1752</v>
      </c>
      <c r="F566" s="129"/>
      <c r="G566" s="129"/>
      <c r="H566" s="61" t="s">
        <v>299</v>
      </c>
      <c r="I566" s="66">
        <v>5.0350000000000001</v>
      </c>
      <c r="J566" s="63">
        <v>56.86</v>
      </c>
      <c r="K566" s="63">
        <v>286.29000000000002</v>
      </c>
      <c r="L566" s="64"/>
      <c r="Y566" s="59"/>
      <c r="Z566" s="65" t="s">
        <v>2090</v>
      </c>
      <c r="AA566" s="65" t="s">
        <v>1752</v>
      </c>
      <c r="AB566" s="70"/>
      <c r="AC566" s="70"/>
      <c r="AD566" s="74"/>
      <c r="AE566" s="78"/>
    </row>
    <row r="567" spans="1:31" ht="26.25" x14ac:dyDescent="0.25">
      <c r="A567" s="60" t="s">
        <v>1134</v>
      </c>
      <c r="B567" s="126" t="s">
        <v>2092</v>
      </c>
      <c r="C567" s="127"/>
      <c r="D567" s="128"/>
      <c r="E567" s="129" t="s">
        <v>331</v>
      </c>
      <c r="F567" s="129"/>
      <c r="G567" s="129"/>
      <c r="H567" s="61" t="s">
        <v>332</v>
      </c>
      <c r="I567" s="76">
        <v>3</v>
      </c>
      <c r="J567" s="63">
        <v>6058.2</v>
      </c>
      <c r="K567" s="63">
        <v>18174.599999999999</v>
      </c>
      <c r="L567" s="64"/>
      <c r="Y567" s="59"/>
      <c r="Z567" s="65" t="s">
        <v>2092</v>
      </c>
      <c r="AA567" s="65" t="s">
        <v>331</v>
      </c>
      <c r="AB567" s="70"/>
      <c r="AC567" s="70"/>
      <c r="AD567" s="74"/>
      <c r="AE567" s="78"/>
    </row>
    <row r="568" spans="1:31" x14ac:dyDescent="0.25">
      <c r="A568" s="60" t="s">
        <v>1137</v>
      </c>
      <c r="B568" s="126" t="s">
        <v>2094</v>
      </c>
      <c r="C568" s="127"/>
      <c r="D568" s="128"/>
      <c r="E568" s="129" t="s">
        <v>1757</v>
      </c>
      <c r="F568" s="129"/>
      <c r="G568" s="129"/>
      <c r="H568" s="61" t="s">
        <v>296</v>
      </c>
      <c r="I568" s="76">
        <v>10</v>
      </c>
      <c r="J568" s="63">
        <v>13.1</v>
      </c>
      <c r="K568" s="63">
        <v>131</v>
      </c>
      <c r="L568" s="64"/>
      <c r="Y568" s="59"/>
      <c r="Z568" s="65" t="s">
        <v>2094</v>
      </c>
      <c r="AA568" s="65" t="s">
        <v>1757</v>
      </c>
      <c r="AB568" s="70"/>
      <c r="AC568" s="70"/>
      <c r="AD568" s="74"/>
      <c r="AE568" s="78"/>
    </row>
    <row r="569" spans="1:31" x14ac:dyDescent="0.25">
      <c r="A569" s="60" t="s">
        <v>1139</v>
      </c>
      <c r="B569" s="126" t="s">
        <v>2096</v>
      </c>
      <c r="C569" s="127"/>
      <c r="D569" s="128"/>
      <c r="E569" s="129" t="s">
        <v>1760</v>
      </c>
      <c r="F569" s="129"/>
      <c r="G569" s="129"/>
      <c r="H569" s="61" t="s">
        <v>296</v>
      </c>
      <c r="I569" s="76">
        <v>20</v>
      </c>
      <c r="J569" s="63">
        <v>72.66</v>
      </c>
      <c r="K569" s="63">
        <v>1453.2</v>
      </c>
      <c r="L569" s="64"/>
      <c r="Y569" s="59"/>
      <c r="Z569" s="65" t="s">
        <v>2096</v>
      </c>
      <c r="AA569" s="65" t="s">
        <v>1760</v>
      </c>
      <c r="AB569" s="70"/>
      <c r="AC569" s="70"/>
      <c r="AD569" s="74"/>
      <c r="AE569" s="78"/>
    </row>
    <row r="570" spans="1:31" x14ac:dyDescent="0.25">
      <c r="A570" s="130" t="s">
        <v>567</v>
      </c>
      <c r="B570" s="130"/>
      <c r="C570" s="130"/>
      <c r="D570" s="130"/>
      <c r="E570" s="130"/>
      <c r="F570" s="130"/>
      <c r="G570" s="130"/>
      <c r="H570" s="130"/>
      <c r="I570" s="130"/>
      <c r="J570" s="130"/>
      <c r="K570" s="130"/>
      <c r="L570" s="130"/>
      <c r="Y570" s="59"/>
      <c r="Z570" s="65"/>
      <c r="AA570" s="65"/>
      <c r="AB570" s="70"/>
      <c r="AC570" s="70"/>
      <c r="AD570" s="74" t="s">
        <v>567</v>
      </c>
      <c r="AE570" s="78"/>
    </row>
    <row r="571" spans="1:31" x14ac:dyDescent="0.25">
      <c r="A571" s="60" t="s">
        <v>1141</v>
      </c>
      <c r="B571" s="126" t="s">
        <v>2098</v>
      </c>
      <c r="C571" s="127"/>
      <c r="D571" s="128"/>
      <c r="E571" s="129" t="s">
        <v>344</v>
      </c>
      <c r="F571" s="129"/>
      <c r="G571" s="129"/>
      <c r="H571" s="61" t="s">
        <v>345</v>
      </c>
      <c r="I571" s="71">
        <v>19.1463</v>
      </c>
      <c r="J571" s="63">
        <v>207855.75</v>
      </c>
      <c r="K571" s="63">
        <v>3979668.55</v>
      </c>
      <c r="L571" s="64"/>
      <c r="Y571" s="59"/>
      <c r="Z571" s="65" t="s">
        <v>2098</v>
      </c>
      <c r="AA571" s="65" t="s">
        <v>344</v>
      </c>
      <c r="AB571" s="70"/>
      <c r="AC571" s="70"/>
      <c r="AD571" s="74"/>
      <c r="AE571" s="78"/>
    </row>
    <row r="572" spans="1:31" ht="26.25" x14ac:dyDescent="0.25">
      <c r="A572" s="60" t="s">
        <v>1143</v>
      </c>
      <c r="B572" s="126" t="s">
        <v>2100</v>
      </c>
      <c r="C572" s="127"/>
      <c r="D572" s="128"/>
      <c r="E572" s="129" t="s">
        <v>1298</v>
      </c>
      <c r="F572" s="129"/>
      <c r="G572" s="129"/>
      <c r="H572" s="61" t="s">
        <v>131</v>
      </c>
      <c r="I572" s="62">
        <v>39.520000000000003</v>
      </c>
      <c r="J572" s="63">
        <v>17577.68</v>
      </c>
      <c r="K572" s="63">
        <v>694669.91</v>
      </c>
      <c r="L572" s="64"/>
      <c r="Y572" s="59"/>
      <c r="Z572" s="65" t="s">
        <v>2100</v>
      </c>
      <c r="AA572" s="65" t="s">
        <v>1298</v>
      </c>
      <c r="AB572" s="70"/>
      <c r="AC572" s="70"/>
      <c r="AD572" s="74"/>
      <c r="AE572" s="78"/>
    </row>
    <row r="573" spans="1:31" x14ac:dyDescent="0.25">
      <c r="A573" s="60" t="s">
        <v>1145</v>
      </c>
      <c r="B573" s="126" t="s">
        <v>2102</v>
      </c>
      <c r="C573" s="127"/>
      <c r="D573" s="128"/>
      <c r="E573" s="129" t="s">
        <v>1472</v>
      </c>
      <c r="F573" s="129"/>
      <c r="G573" s="129"/>
      <c r="H573" s="61" t="s">
        <v>299</v>
      </c>
      <c r="I573" s="62">
        <v>2.0299999999999998</v>
      </c>
      <c r="J573" s="63">
        <v>6392.51</v>
      </c>
      <c r="K573" s="63">
        <v>12976.8</v>
      </c>
      <c r="L573" s="64"/>
      <c r="Y573" s="59"/>
      <c r="Z573" s="65" t="s">
        <v>2102</v>
      </c>
      <c r="AA573" s="65" t="s">
        <v>1472</v>
      </c>
      <c r="AB573" s="70"/>
      <c r="AC573" s="70"/>
      <c r="AD573" s="74"/>
      <c r="AE573" s="78"/>
    </row>
    <row r="574" spans="1:31" ht="39" x14ac:dyDescent="0.25">
      <c r="A574" s="60" t="s">
        <v>1147</v>
      </c>
      <c r="B574" s="126" t="s">
        <v>2104</v>
      </c>
      <c r="C574" s="127"/>
      <c r="D574" s="128"/>
      <c r="E574" s="129" t="s">
        <v>1475</v>
      </c>
      <c r="F574" s="129"/>
      <c r="G574" s="129"/>
      <c r="H574" s="61" t="s">
        <v>299</v>
      </c>
      <c r="I574" s="62">
        <v>51.92</v>
      </c>
      <c r="J574" s="63">
        <v>7529.93</v>
      </c>
      <c r="K574" s="63">
        <v>390953.97</v>
      </c>
      <c r="L574" s="64"/>
      <c r="Y574" s="59"/>
      <c r="Z574" s="65" t="s">
        <v>2104</v>
      </c>
      <c r="AA574" s="65" t="s">
        <v>1475</v>
      </c>
      <c r="AB574" s="70"/>
      <c r="AC574" s="70"/>
      <c r="AD574" s="74"/>
      <c r="AE574" s="78"/>
    </row>
    <row r="575" spans="1:31" ht="39" x14ac:dyDescent="0.25">
      <c r="A575" s="60" t="s">
        <v>1149</v>
      </c>
      <c r="B575" s="126" t="s">
        <v>2106</v>
      </c>
      <c r="C575" s="127"/>
      <c r="D575" s="128"/>
      <c r="E575" s="129" t="s">
        <v>1478</v>
      </c>
      <c r="F575" s="129"/>
      <c r="G575" s="129"/>
      <c r="H575" s="61" t="s">
        <v>299</v>
      </c>
      <c r="I575" s="62">
        <v>102.35</v>
      </c>
      <c r="J575" s="63">
        <v>6355.97</v>
      </c>
      <c r="K575" s="63">
        <v>650533.53</v>
      </c>
      <c r="L575" s="64"/>
      <c r="Y575" s="59"/>
      <c r="Z575" s="65" t="s">
        <v>2106</v>
      </c>
      <c r="AA575" s="65" t="s">
        <v>1478</v>
      </c>
      <c r="AB575" s="70"/>
      <c r="AC575" s="70"/>
      <c r="AD575" s="74"/>
      <c r="AE575" s="78"/>
    </row>
    <row r="576" spans="1:31" ht="39" x14ac:dyDescent="0.25">
      <c r="A576" s="60" t="s">
        <v>1151</v>
      </c>
      <c r="B576" s="126" t="s">
        <v>2108</v>
      </c>
      <c r="C576" s="127"/>
      <c r="D576" s="128"/>
      <c r="E576" s="129" t="s">
        <v>1481</v>
      </c>
      <c r="F576" s="129"/>
      <c r="G576" s="129"/>
      <c r="H576" s="61" t="s">
        <v>131</v>
      </c>
      <c r="I576" s="72">
        <v>28.6</v>
      </c>
      <c r="J576" s="63">
        <v>15707.55</v>
      </c>
      <c r="K576" s="63">
        <v>449235.93</v>
      </c>
      <c r="L576" s="64"/>
      <c r="Y576" s="59"/>
      <c r="Z576" s="65" t="s">
        <v>2108</v>
      </c>
      <c r="AA576" s="65" t="s">
        <v>1481</v>
      </c>
      <c r="AB576" s="70"/>
      <c r="AC576" s="70"/>
      <c r="AD576" s="74"/>
      <c r="AE576" s="78"/>
    </row>
    <row r="577" spans="1:31" ht="39" x14ac:dyDescent="0.25">
      <c r="A577" s="60" t="s">
        <v>1153</v>
      </c>
      <c r="B577" s="126" t="s">
        <v>2110</v>
      </c>
      <c r="C577" s="127"/>
      <c r="D577" s="128"/>
      <c r="E577" s="129" t="s">
        <v>1310</v>
      </c>
      <c r="F577" s="129"/>
      <c r="G577" s="129"/>
      <c r="H577" s="61" t="s">
        <v>299</v>
      </c>
      <c r="I577" s="62">
        <v>19.43</v>
      </c>
      <c r="J577" s="63">
        <v>3420.31</v>
      </c>
      <c r="K577" s="63">
        <v>66456.62</v>
      </c>
      <c r="L577" s="64"/>
      <c r="Y577" s="59"/>
      <c r="Z577" s="65" t="s">
        <v>2110</v>
      </c>
      <c r="AA577" s="65" t="s">
        <v>1310</v>
      </c>
      <c r="AB577" s="70"/>
      <c r="AC577" s="70"/>
      <c r="AD577" s="74"/>
      <c r="AE577" s="78"/>
    </row>
    <row r="578" spans="1:31" x14ac:dyDescent="0.25">
      <c r="A578" s="60" t="s">
        <v>1155</v>
      </c>
      <c r="B578" s="126" t="s">
        <v>2112</v>
      </c>
      <c r="C578" s="127"/>
      <c r="D578" s="128"/>
      <c r="E578" s="129" t="s">
        <v>1312</v>
      </c>
      <c r="F578" s="129"/>
      <c r="G578" s="129"/>
      <c r="H578" s="61" t="s">
        <v>131</v>
      </c>
      <c r="I578" s="62">
        <v>3.08</v>
      </c>
      <c r="J578" s="63">
        <v>29391.98</v>
      </c>
      <c r="K578" s="63">
        <v>90527.3</v>
      </c>
      <c r="L578" s="64"/>
      <c r="Y578" s="59"/>
      <c r="Z578" s="65" t="s">
        <v>2112</v>
      </c>
      <c r="AA578" s="65" t="s">
        <v>1312</v>
      </c>
      <c r="AB578" s="70"/>
      <c r="AC578" s="70"/>
      <c r="AD578" s="74"/>
      <c r="AE578" s="78"/>
    </row>
    <row r="579" spans="1:31" ht="26.25" x14ac:dyDescent="0.25">
      <c r="A579" s="60" t="s">
        <v>1157</v>
      </c>
      <c r="B579" s="126" t="s">
        <v>2114</v>
      </c>
      <c r="C579" s="127"/>
      <c r="D579" s="128"/>
      <c r="E579" s="129" t="s">
        <v>1315</v>
      </c>
      <c r="F579" s="129"/>
      <c r="G579" s="129"/>
      <c r="H579" s="61" t="s">
        <v>131</v>
      </c>
      <c r="I579" s="62">
        <v>46.75</v>
      </c>
      <c r="J579" s="63">
        <v>12931.35</v>
      </c>
      <c r="K579" s="63">
        <v>604540.61</v>
      </c>
      <c r="L579" s="64"/>
      <c r="Y579" s="59"/>
      <c r="Z579" s="65" t="s">
        <v>2114</v>
      </c>
      <c r="AA579" s="65" t="s">
        <v>1315</v>
      </c>
      <c r="AB579" s="70"/>
      <c r="AC579" s="70"/>
      <c r="AD579" s="74"/>
      <c r="AE579" s="78"/>
    </row>
    <row r="580" spans="1:31" ht="26.25" x14ac:dyDescent="0.25">
      <c r="A580" s="60" t="s">
        <v>1160</v>
      </c>
      <c r="B580" s="126" t="s">
        <v>2116</v>
      </c>
      <c r="C580" s="127"/>
      <c r="D580" s="128"/>
      <c r="E580" s="129" t="s">
        <v>1318</v>
      </c>
      <c r="F580" s="129"/>
      <c r="G580" s="129"/>
      <c r="H580" s="61" t="s">
        <v>296</v>
      </c>
      <c r="I580" s="76">
        <v>55</v>
      </c>
      <c r="J580" s="63">
        <v>10096.85</v>
      </c>
      <c r="K580" s="63">
        <v>555326.75</v>
      </c>
      <c r="L580" s="64"/>
      <c r="Y580" s="59"/>
      <c r="Z580" s="65" t="s">
        <v>2116</v>
      </c>
      <c r="AA580" s="65" t="s">
        <v>1318</v>
      </c>
      <c r="AB580" s="70"/>
      <c r="AC580" s="70"/>
      <c r="AD580" s="74"/>
      <c r="AE580" s="78"/>
    </row>
    <row r="581" spans="1:31" x14ac:dyDescent="0.25">
      <c r="A581" s="60" t="s">
        <v>1163</v>
      </c>
      <c r="B581" s="126" t="s">
        <v>2118</v>
      </c>
      <c r="C581" s="127"/>
      <c r="D581" s="128"/>
      <c r="E581" s="129" t="s">
        <v>1321</v>
      </c>
      <c r="F581" s="129"/>
      <c r="G581" s="129"/>
      <c r="H581" s="61" t="s">
        <v>296</v>
      </c>
      <c r="I581" s="76">
        <v>49</v>
      </c>
      <c r="J581" s="63">
        <v>5644.43</v>
      </c>
      <c r="K581" s="63">
        <v>276577.07</v>
      </c>
      <c r="L581" s="64"/>
      <c r="Y581" s="59"/>
      <c r="Z581" s="65" t="s">
        <v>2118</v>
      </c>
      <c r="AA581" s="65" t="s">
        <v>1321</v>
      </c>
      <c r="AB581" s="70"/>
      <c r="AC581" s="70"/>
      <c r="AD581" s="74"/>
      <c r="AE581" s="78"/>
    </row>
    <row r="582" spans="1:31" ht="26.25" x14ac:dyDescent="0.25">
      <c r="A582" s="60" t="s">
        <v>1165</v>
      </c>
      <c r="B582" s="126" t="s">
        <v>2120</v>
      </c>
      <c r="C582" s="127"/>
      <c r="D582" s="128"/>
      <c r="E582" s="129" t="s">
        <v>2121</v>
      </c>
      <c r="F582" s="129"/>
      <c r="G582" s="129"/>
      <c r="H582" s="61" t="s">
        <v>118</v>
      </c>
      <c r="I582" s="73">
        <v>1.80196</v>
      </c>
      <c r="J582" s="63">
        <v>164254.88</v>
      </c>
      <c r="K582" s="63">
        <v>295980.71999999997</v>
      </c>
      <c r="L582" s="64"/>
      <c r="Y582" s="59"/>
      <c r="Z582" s="65" t="s">
        <v>2120</v>
      </c>
      <c r="AA582" s="65" t="s">
        <v>2121</v>
      </c>
      <c r="AB582" s="70"/>
      <c r="AC582" s="70"/>
      <c r="AD582" s="74"/>
      <c r="AE582" s="78"/>
    </row>
    <row r="583" spans="1:31" x14ac:dyDescent="0.25">
      <c r="A583" s="60" t="s">
        <v>1167</v>
      </c>
      <c r="B583" s="126" t="s">
        <v>2123</v>
      </c>
      <c r="C583" s="127"/>
      <c r="D583" s="128"/>
      <c r="E583" s="129" t="s">
        <v>348</v>
      </c>
      <c r="F583" s="129"/>
      <c r="G583" s="129"/>
      <c r="H583" s="61" t="s">
        <v>118</v>
      </c>
      <c r="I583" s="73">
        <v>2.6894399999999998</v>
      </c>
      <c r="J583" s="63">
        <v>350641.52</v>
      </c>
      <c r="K583" s="63">
        <v>943029.33</v>
      </c>
      <c r="L583" s="64"/>
      <c r="Y583" s="59"/>
      <c r="Z583" s="65" t="s">
        <v>2123</v>
      </c>
      <c r="AA583" s="65" t="s">
        <v>348</v>
      </c>
      <c r="AB583" s="70"/>
      <c r="AC583" s="70"/>
      <c r="AD583" s="74"/>
      <c r="AE583" s="78"/>
    </row>
    <row r="584" spans="1:31" x14ac:dyDescent="0.25">
      <c r="A584" s="60" t="s">
        <v>1169</v>
      </c>
      <c r="B584" s="126" t="s">
        <v>2125</v>
      </c>
      <c r="C584" s="127"/>
      <c r="D584" s="128"/>
      <c r="E584" s="129" t="s">
        <v>351</v>
      </c>
      <c r="F584" s="129"/>
      <c r="G584" s="129"/>
      <c r="H584" s="61" t="s">
        <v>270</v>
      </c>
      <c r="I584" s="73">
        <v>0.75504000000000004</v>
      </c>
      <c r="J584" s="63">
        <v>8386.2199999999993</v>
      </c>
      <c r="K584" s="63">
        <v>6331.93</v>
      </c>
      <c r="L584" s="64"/>
      <c r="Y584" s="59"/>
      <c r="Z584" s="65" t="s">
        <v>2125</v>
      </c>
      <c r="AA584" s="65" t="s">
        <v>351</v>
      </c>
      <c r="AB584" s="70"/>
      <c r="AC584" s="70"/>
      <c r="AD584" s="74"/>
      <c r="AE584" s="78"/>
    </row>
    <row r="585" spans="1:31" x14ac:dyDescent="0.25">
      <c r="A585" s="60" t="s">
        <v>1170</v>
      </c>
      <c r="B585" s="126" t="s">
        <v>2127</v>
      </c>
      <c r="C585" s="127"/>
      <c r="D585" s="128"/>
      <c r="E585" s="129" t="s">
        <v>354</v>
      </c>
      <c r="F585" s="129"/>
      <c r="G585" s="129"/>
      <c r="H585" s="61" t="s">
        <v>270</v>
      </c>
      <c r="I585" s="73">
        <v>0.75504000000000004</v>
      </c>
      <c r="J585" s="63">
        <v>7786.45</v>
      </c>
      <c r="K585" s="63">
        <v>5879.08</v>
      </c>
      <c r="L585" s="64"/>
      <c r="Y585" s="59"/>
      <c r="Z585" s="65" t="s">
        <v>2127</v>
      </c>
      <c r="AA585" s="65" t="s">
        <v>354</v>
      </c>
      <c r="AB585" s="70"/>
      <c r="AC585" s="70"/>
      <c r="AD585" s="74"/>
      <c r="AE585" s="78"/>
    </row>
    <row r="586" spans="1:31" ht="26.25" x14ac:dyDescent="0.25">
      <c r="A586" s="60" t="s">
        <v>1171</v>
      </c>
      <c r="B586" s="126" t="s">
        <v>2129</v>
      </c>
      <c r="C586" s="127"/>
      <c r="D586" s="128"/>
      <c r="E586" s="129" t="s">
        <v>357</v>
      </c>
      <c r="F586" s="129"/>
      <c r="G586" s="129"/>
      <c r="H586" s="61" t="s">
        <v>358</v>
      </c>
      <c r="I586" s="62">
        <v>2.08</v>
      </c>
      <c r="J586" s="63">
        <v>128945.55</v>
      </c>
      <c r="K586" s="63">
        <v>268206.74</v>
      </c>
      <c r="L586" s="64"/>
      <c r="Y586" s="59"/>
      <c r="Z586" s="65" t="s">
        <v>2129</v>
      </c>
      <c r="AA586" s="65" t="s">
        <v>357</v>
      </c>
      <c r="AB586" s="70"/>
      <c r="AC586" s="70"/>
      <c r="AD586" s="74"/>
      <c r="AE586" s="78"/>
    </row>
    <row r="587" spans="1:31" x14ac:dyDescent="0.25">
      <c r="A587" s="60" t="s">
        <v>1172</v>
      </c>
      <c r="B587" s="126" t="s">
        <v>2131</v>
      </c>
      <c r="C587" s="127"/>
      <c r="D587" s="128"/>
      <c r="E587" s="129" t="s">
        <v>360</v>
      </c>
      <c r="F587" s="129"/>
      <c r="G587" s="129"/>
      <c r="H587" s="61" t="s">
        <v>118</v>
      </c>
      <c r="I587" s="73">
        <v>1.2762800000000001</v>
      </c>
      <c r="J587" s="63">
        <v>72745.850000000006</v>
      </c>
      <c r="K587" s="63">
        <v>92844.07</v>
      </c>
      <c r="L587" s="64"/>
      <c r="Y587" s="59"/>
      <c r="Z587" s="65" t="s">
        <v>2131</v>
      </c>
      <c r="AA587" s="65" t="s">
        <v>360</v>
      </c>
      <c r="AB587" s="70"/>
      <c r="AC587" s="70"/>
      <c r="AD587" s="74"/>
      <c r="AE587" s="78"/>
    </row>
    <row r="588" spans="1:31" ht="26.25" x14ac:dyDescent="0.25">
      <c r="A588" s="60" t="s">
        <v>1173</v>
      </c>
      <c r="B588" s="126" t="s">
        <v>2133</v>
      </c>
      <c r="C588" s="127"/>
      <c r="D588" s="128"/>
      <c r="E588" s="129" t="s">
        <v>443</v>
      </c>
      <c r="F588" s="129"/>
      <c r="G588" s="129"/>
      <c r="H588" s="61" t="s">
        <v>299</v>
      </c>
      <c r="I588" s="76">
        <v>6</v>
      </c>
      <c r="J588" s="63">
        <v>1192.6400000000001</v>
      </c>
      <c r="K588" s="63">
        <v>7155.84</v>
      </c>
      <c r="L588" s="64"/>
      <c r="Y588" s="59"/>
      <c r="Z588" s="65" t="s">
        <v>2133</v>
      </c>
      <c r="AA588" s="65" t="s">
        <v>443</v>
      </c>
      <c r="AB588" s="70"/>
      <c r="AC588" s="70"/>
      <c r="AD588" s="74"/>
      <c r="AE588" s="78"/>
    </row>
    <row r="589" spans="1:31" ht="26.25" x14ac:dyDescent="0.25">
      <c r="A589" s="60" t="s">
        <v>1174</v>
      </c>
      <c r="B589" s="126" t="s">
        <v>2135</v>
      </c>
      <c r="C589" s="127"/>
      <c r="D589" s="128"/>
      <c r="E589" s="129" t="s">
        <v>446</v>
      </c>
      <c r="F589" s="129"/>
      <c r="G589" s="129"/>
      <c r="H589" s="61" t="s">
        <v>299</v>
      </c>
      <c r="I589" s="72">
        <v>56.4</v>
      </c>
      <c r="J589" s="63">
        <v>1680</v>
      </c>
      <c r="K589" s="63">
        <v>94752</v>
      </c>
      <c r="L589" s="64"/>
      <c r="Y589" s="59"/>
      <c r="Z589" s="65" t="s">
        <v>2135</v>
      </c>
      <c r="AA589" s="65" t="s">
        <v>446</v>
      </c>
      <c r="AB589" s="70"/>
      <c r="AC589" s="70"/>
      <c r="AD589" s="74"/>
      <c r="AE589" s="78"/>
    </row>
    <row r="590" spans="1:31" ht="26.25" x14ac:dyDescent="0.25">
      <c r="A590" s="60" t="s">
        <v>1176</v>
      </c>
      <c r="B590" s="126" t="s">
        <v>2137</v>
      </c>
      <c r="C590" s="127"/>
      <c r="D590" s="128"/>
      <c r="E590" s="129" t="s">
        <v>362</v>
      </c>
      <c r="F590" s="129"/>
      <c r="G590" s="129"/>
      <c r="H590" s="61" t="s">
        <v>310</v>
      </c>
      <c r="I590" s="66">
        <v>6.0000000000000001E-3</v>
      </c>
      <c r="J590" s="63">
        <v>526301.56000000006</v>
      </c>
      <c r="K590" s="63">
        <v>3157.81</v>
      </c>
      <c r="L590" s="64"/>
      <c r="Y590" s="59"/>
      <c r="Z590" s="65" t="s">
        <v>2137</v>
      </c>
      <c r="AA590" s="65" t="s">
        <v>362</v>
      </c>
      <c r="AB590" s="70"/>
      <c r="AC590" s="70"/>
      <c r="AD590" s="74"/>
      <c r="AE590" s="78"/>
    </row>
    <row r="591" spans="1:31" ht="26.25" x14ac:dyDescent="0.25">
      <c r="A591" s="60" t="s">
        <v>1178</v>
      </c>
      <c r="B591" s="126" t="s">
        <v>2139</v>
      </c>
      <c r="C591" s="127"/>
      <c r="D591" s="128"/>
      <c r="E591" s="129" t="s">
        <v>1339</v>
      </c>
      <c r="F591" s="129"/>
      <c r="G591" s="129"/>
      <c r="H591" s="61" t="s">
        <v>1340</v>
      </c>
      <c r="I591" s="62">
        <v>3.72</v>
      </c>
      <c r="J591" s="63">
        <v>222.66</v>
      </c>
      <c r="K591" s="63">
        <v>828.3</v>
      </c>
      <c r="L591" s="64"/>
      <c r="Y591" s="59"/>
      <c r="Z591" s="65" t="s">
        <v>2139</v>
      </c>
      <c r="AA591" s="65" t="s">
        <v>1339</v>
      </c>
      <c r="AB591" s="70"/>
      <c r="AC591" s="70"/>
      <c r="AD591" s="74"/>
      <c r="AE591" s="78"/>
    </row>
    <row r="592" spans="1:31" ht="26.25" x14ac:dyDescent="0.25">
      <c r="A592" s="60" t="s">
        <v>1179</v>
      </c>
      <c r="B592" s="126" t="s">
        <v>2141</v>
      </c>
      <c r="C592" s="127"/>
      <c r="D592" s="128"/>
      <c r="E592" s="129" t="s">
        <v>364</v>
      </c>
      <c r="F592" s="129"/>
      <c r="G592" s="129"/>
      <c r="H592" s="61" t="s">
        <v>310</v>
      </c>
      <c r="I592" s="71">
        <v>5.6399999999999999E-2</v>
      </c>
      <c r="J592" s="63">
        <v>745334.04</v>
      </c>
      <c r="K592" s="63">
        <v>42036.84</v>
      </c>
      <c r="L592" s="64"/>
      <c r="Y592" s="59"/>
      <c r="Z592" s="65" t="s">
        <v>2141</v>
      </c>
      <c r="AA592" s="65" t="s">
        <v>364</v>
      </c>
      <c r="AB592" s="70"/>
      <c r="AC592" s="70"/>
      <c r="AD592" s="74"/>
      <c r="AE592" s="78"/>
    </row>
    <row r="593" spans="1:31" ht="26.25" x14ac:dyDescent="0.25">
      <c r="A593" s="60" t="s">
        <v>1180</v>
      </c>
      <c r="B593" s="126" t="s">
        <v>2143</v>
      </c>
      <c r="C593" s="127"/>
      <c r="D593" s="128"/>
      <c r="E593" s="129" t="s">
        <v>1339</v>
      </c>
      <c r="F593" s="129"/>
      <c r="G593" s="129"/>
      <c r="H593" s="61" t="s">
        <v>1340</v>
      </c>
      <c r="I593" s="66">
        <v>49.067999999999998</v>
      </c>
      <c r="J593" s="63">
        <v>222.66</v>
      </c>
      <c r="K593" s="63">
        <v>10925.48</v>
      </c>
      <c r="L593" s="64"/>
      <c r="Y593" s="59"/>
      <c r="Z593" s="65" t="s">
        <v>2143</v>
      </c>
      <c r="AA593" s="65" t="s">
        <v>1339</v>
      </c>
      <c r="AB593" s="70"/>
      <c r="AC593" s="70"/>
      <c r="AD593" s="74"/>
      <c r="AE593" s="78"/>
    </row>
    <row r="594" spans="1:31" x14ac:dyDescent="0.25">
      <c r="A594" s="60" t="s">
        <v>1181</v>
      </c>
      <c r="B594" s="126" t="s">
        <v>2145</v>
      </c>
      <c r="C594" s="127"/>
      <c r="D594" s="128"/>
      <c r="E594" s="129" t="s">
        <v>367</v>
      </c>
      <c r="F594" s="129"/>
      <c r="G594" s="129"/>
      <c r="H594" s="61" t="s">
        <v>368</v>
      </c>
      <c r="I594" s="76">
        <v>208</v>
      </c>
      <c r="J594" s="63">
        <v>3421.71</v>
      </c>
      <c r="K594" s="63">
        <v>711715.68</v>
      </c>
      <c r="L594" s="64"/>
      <c r="Y594" s="59"/>
      <c r="Z594" s="65" t="s">
        <v>2145</v>
      </c>
      <c r="AA594" s="65" t="s">
        <v>367</v>
      </c>
      <c r="AB594" s="70"/>
      <c r="AC594" s="70"/>
      <c r="AD594" s="74"/>
      <c r="AE594" s="78"/>
    </row>
    <row r="595" spans="1:31" ht="26.25" x14ac:dyDescent="0.25">
      <c r="A595" s="60" t="s">
        <v>1182</v>
      </c>
      <c r="B595" s="126" t="s">
        <v>2147</v>
      </c>
      <c r="C595" s="127"/>
      <c r="D595" s="128"/>
      <c r="E595" s="129" t="s">
        <v>370</v>
      </c>
      <c r="F595" s="129"/>
      <c r="G595" s="129"/>
      <c r="H595" s="61" t="s">
        <v>270</v>
      </c>
      <c r="I595" s="71">
        <v>10.8697</v>
      </c>
      <c r="J595" s="63">
        <v>32427.23</v>
      </c>
      <c r="K595" s="63">
        <v>352474.26</v>
      </c>
      <c r="L595" s="64"/>
      <c r="Y595" s="59"/>
      <c r="Z595" s="65" t="s">
        <v>2147</v>
      </c>
      <c r="AA595" s="65" t="s">
        <v>370</v>
      </c>
      <c r="AB595" s="70"/>
      <c r="AC595" s="70"/>
      <c r="AD595" s="74"/>
      <c r="AE595" s="78"/>
    </row>
    <row r="596" spans="1:31" x14ac:dyDescent="0.25">
      <c r="A596" s="60" t="s">
        <v>1183</v>
      </c>
      <c r="B596" s="126" t="s">
        <v>2149</v>
      </c>
      <c r="C596" s="127"/>
      <c r="D596" s="128"/>
      <c r="E596" s="129" t="s">
        <v>1350</v>
      </c>
      <c r="F596" s="129"/>
      <c r="G596" s="129"/>
      <c r="H596" s="61" t="s">
        <v>118</v>
      </c>
      <c r="I596" s="75">
        <v>0.17391499999999999</v>
      </c>
      <c r="J596" s="63">
        <v>40931.97</v>
      </c>
      <c r="K596" s="63">
        <v>7118.68</v>
      </c>
      <c r="L596" s="64"/>
      <c r="Y596" s="59"/>
      <c r="Z596" s="65" t="s">
        <v>2149</v>
      </c>
      <c r="AA596" s="65" t="s">
        <v>1350</v>
      </c>
      <c r="AB596" s="70"/>
      <c r="AC596" s="70"/>
      <c r="AD596" s="74"/>
      <c r="AE596" s="78"/>
    </row>
    <row r="597" spans="1:31" ht="51.75" x14ac:dyDescent="0.25">
      <c r="A597" s="60" t="s">
        <v>1184</v>
      </c>
      <c r="B597" s="126" t="s">
        <v>2151</v>
      </c>
      <c r="C597" s="127"/>
      <c r="D597" s="128"/>
      <c r="E597" s="129" t="s">
        <v>1352</v>
      </c>
      <c r="F597" s="129"/>
      <c r="G597" s="129"/>
      <c r="H597" s="61" t="s">
        <v>1353</v>
      </c>
      <c r="I597" s="66">
        <v>2608.7280000000001</v>
      </c>
      <c r="J597" s="63">
        <v>245.92</v>
      </c>
      <c r="K597" s="63">
        <v>641538.39</v>
      </c>
      <c r="L597" s="64"/>
      <c r="Y597" s="59"/>
      <c r="Z597" s="65" t="s">
        <v>2151</v>
      </c>
      <c r="AA597" s="65" t="s">
        <v>1352</v>
      </c>
      <c r="AB597" s="70"/>
      <c r="AC597" s="70"/>
      <c r="AD597" s="74"/>
      <c r="AE597" s="78"/>
    </row>
    <row r="598" spans="1:31" x14ac:dyDescent="0.25">
      <c r="A598" s="60" t="s">
        <v>1185</v>
      </c>
      <c r="B598" s="126" t="s">
        <v>2153</v>
      </c>
      <c r="C598" s="127"/>
      <c r="D598" s="128"/>
      <c r="E598" s="129" t="s">
        <v>382</v>
      </c>
      <c r="F598" s="129"/>
      <c r="G598" s="129"/>
      <c r="H598" s="61" t="s">
        <v>332</v>
      </c>
      <c r="I598" s="72">
        <v>10.4</v>
      </c>
      <c r="J598" s="63">
        <v>8933.7099999999991</v>
      </c>
      <c r="K598" s="63">
        <v>92910.58</v>
      </c>
      <c r="L598" s="64"/>
      <c r="Y598" s="59"/>
      <c r="Z598" s="65" t="s">
        <v>2153</v>
      </c>
      <c r="AA598" s="65" t="s">
        <v>382</v>
      </c>
      <c r="AB598" s="70"/>
      <c r="AC598" s="70"/>
      <c r="AD598" s="74"/>
      <c r="AE598" s="78"/>
    </row>
    <row r="599" spans="1:31" ht="26.25" x14ac:dyDescent="0.25">
      <c r="A599" s="60" t="s">
        <v>1186</v>
      </c>
      <c r="B599" s="126" t="s">
        <v>2155</v>
      </c>
      <c r="C599" s="127"/>
      <c r="D599" s="128"/>
      <c r="E599" s="129" t="s">
        <v>1369</v>
      </c>
      <c r="F599" s="129"/>
      <c r="G599" s="129"/>
      <c r="H599" s="61" t="s">
        <v>296</v>
      </c>
      <c r="I599" s="76">
        <v>10</v>
      </c>
      <c r="J599" s="63">
        <v>1067.3399999999999</v>
      </c>
      <c r="K599" s="63">
        <v>10673.4</v>
      </c>
      <c r="L599" s="64"/>
      <c r="Y599" s="59"/>
      <c r="Z599" s="65" t="s">
        <v>2155</v>
      </c>
      <c r="AA599" s="65" t="s">
        <v>1369</v>
      </c>
      <c r="AB599" s="70"/>
      <c r="AC599" s="70"/>
      <c r="AD599" s="74"/>
      <c r="AE599" s="78"/>
    </row>
    <row r="600" spans="1:31" ht="26.25" x14ac:dyDescent="0.25">
      <c r="A600" s="60" t="s">
        <v>1188</v>
      </c>
      <c r="B600" s="126" t="s">
        <v>2157</v>
      </c>
      <c r="C600" s="127"/>
      <c r="D600" s="128"/>
      <c r="E600" s="129" t="s">
        <v>2158</v>
      </c>
      <c r="F600" s="129"/>
      <c r="G600" s="129"/>
      <c r="H600" s="61" t="s">
        <v>296</v>
      </c>
      <c r="I600" s="76">
        <v>94</v>
      </c>
      <c r="J600" s="63">
        <v>2080.59</v>
      </c>
      <c r="K600" s="63">
        <v>195575.46</v>
      </c>
      <c r="L600" s="64"/>
      <c r="Y600" s="59"/>
      <c r="Z600" s="65" t="s">
        <v>2157</v>
      </c>
      <c r="AA600" s="65" t="s">
        <v>2158</v>
      </c>
      <c r="AB600" s="70"/>
      <c r="AC600" s="70"/>
      <c r="AD600" s="74"/>
      <c r="AE600" s="78"/>
    </row>
    <row r="601" spans="1:31" x14ac:dyDescent="0.25">
      <c r="A601" s="60" t="s">
        <v>1189</v>
      </c>
      <c r="B601" s="126" t="s">
        <v>2160</v>
      </c>
      <c r="C601" s="127"/>
      <c r="D601" s="128"/>
      <c r="E601" s="129" t="s">
        <v>459</v>
      </c>
      <c r="F601" s="129"/>
      <c r="G601" s="129"/>
      <c r="H601" s="61" t="s">
        <v>296</v>
      </c>
      <c r="I601" s="76">
        <v>104</v>
      </c>
      <c r="J601" s="63">
        <v>2525.02</v>
      </c>
      <c r="K601" s="63">
        <v>262602.08</v>
      </c>
      <c r="L601" s="64"/>
      <c r="Y601" s="59"/>
      <c r="Z601" s="65" t="s">
        <v>2160</v>
      </c>
      <c r="AA601" s="65" t="s">
        <v>459</v>
      </c>
      <c r="AB601" s="70"/>
      <c r="AC601" s="70"/>
      <c r="AD601" s="74"/>
      <c r="AE601" s="78"/>
    </row>
    <row r="602" spans="1:31" ht="39" x14ac:dyDescent="0.25">
      <c r="A602" s="60" t="s">
        <v>1190</v>
      </c>
      <c r="B602" s="126" t="s">
        <v>2162</v>
      </c>
      <c r="C602" s="127"/>
      <c r="D602" s="128"/>
      <c r="E602" s="129" t="s">
        <v>1612</v>
      </c>
      <c r="F602" s="129"/>
      <c r="G602" s="129"/>
      <c r="H602" s="61" t="s">
        <v>296</v>
      </c>
      <c r="I602" s="76">
        <v>104</v>
      </c>
      <c r="J602" s="63">
        <v>10884.92</v>
      </c>
      <c r="K602" s="63">
        <v>1132031.68</v>
      </c>
      <c r="L602" s="64"/>
      <c r="Y602" s="59"/>
      <c r="Z602" s="65" t="s">
        <v>2162</v>
      </c>
      <c r="AA602" s="65" t="s">
        <v>1612</v>
      </c>
      <c r="AB602" s="70"/>
      <c r="AC602" s="70"/>
      <c r="AD602" s="74"/>
      <c r="AE602" s="78"/>
    </row>
    <row r="603" spans="1:31" x14ac:dyDescent="0.25">
      <c r="A603" s="130" t="s">
        <v>585</v>
      </c>
      <c r="B603" s="130"/>
      <c r="C603" s="130"/>
      <c r="D603" s="130"/>
      <c r="E603" s="130"/>
      <c r="F603" s="130"/>
      <c r="G603" s="130"/>
      <c r="H603" s="130"/>
      <c r="I603" s="130"/>
      <c r="J603" s="130"/>
      <c r="K603" s="130"/>
      <c r="L603" s="130"/>
      <c r="Y603" s="59"/>
      <c r="Z603" s="65"/>
      <c r="AA603" s="65"/>
      <c r="AB603" s="70"/>
      <c r="AC603" s="70"/>
      <c r="AD603" s="74" t="s">
        <v>585</v>
      </c>
      <c r="AE603" s="78"/>
    </row>
    <row r="604" spans="1:31" x14ac:dyDescent="0.25">
      <c r="A604" s="60" t="s">
        <v>1191</v>
      </c>
      <c r="B604" s="126" t="s">
        <v>2163</v>
      </c>
      <c r="C604" s="127"/>
      <c r="D604" s="128"/>
      <c r="E604" s="129" t="s">
        <v>587</v>
      </c>
      <c r="F604" s="129"/>
      <c r="G604" s="129"/>
      <c r="H604" s="61" t="s">
        <v>131</v>
      </c>
      <c r="I604" s="62">
        <v>2.57</v>
      </c>
      <c r="J604" s="63">
        <v>1226.05</v>
      </c>
      <c r="K604" s="63">
        <v>3150.95</v>
      </c>
      <c r="L604" s="64"/>
      <c r="Y604" s="59"/>
      <c r="Z604" s="65" t="s">
        <v>2163</v>
      </c>
      <c r="AA604" s="65" t="s">
        <v>587</v>
      </c>
      <c r="AB604" s="70"/>
      <c r="AC604" s="70"/>
      <c r="AD604" s="74"/>
      <c r="AE604" s="78"/>
    </row>
    <row r="605" spans="1:31" ht="26.25" x14ac:dyDescent="0.25">
      <c r="A605" s="60" t="s">
        <v>1192</v>
      </c>
      <c r="B605" s="126" t="s">
        <v>2164</v>
      </c>
      <c r="C605" s="127"/>
      <c r="D605" s="128"/>
      <c r="E605" s="129" t="s">
        <v>2165</v>
      </c>
      <c r="F605" s="129"/>
      <c r="G605" s="129"/>
      <c r="H605" s="61" t="s">
        <v>131</v>
      </c>
      <c r="I605" s="71">
        <v>2.9554999999999998</v>
      </c>
      <c r="J605" s="63">
        <v>1103.45</v>
      </c>
      <c r="K605" s="63">
        <v>3261.25</v>
      </c>
      <c r="L605" s="64"/>
      <c r="Y605" s="59"/>
      <c r="Z605" s="65" t="s">
        <v>2164</v>
      </c>
      <c r="AA605" s="65" t="s">
        <v>2165</v>
      </c>
      <c r="AB605" s="70"/>
      <c r="AC605" s="70"/>
      <c r="AD605" s="74"/>
      <c r="AE605" s="78"/>
    </row>
    <row r="606" spans="1:31" x14ac:dyDescent="0.25">
      <c r="A606" s="60" t="s">
        <v>1193</v>
      </c>
      <c r="B606" s="126" t="s">
        <v>2166</v>
      </c>
      <c r="C606" s="127"/>
      <c r="D606" s="128"/>
      <c r="E606" s="129" t="s">
        <v>372</v>
      </c>
      <c r="F606" s="129"/>
      <c r="G606" s="129"/>
      <c r="H606" s="61" t="s">
        <v>170</v>
      </c>
      <c r="I606" s="71">
        <v>1.72E-2</v>
      </c>
      <c r="J606" s="63">
        <v>198203.42</v>
      </c>
      <c r="K606" s="63">
        <v>3409.1</v>
      </c>
      <c r="L606" s="64"/>
      <c r="Y606" s="59"/>
      <c r="Z606" s="65" t="s">
        <v>2166</v>
      </c>
      <c r="AA606" s="65" t="s">
        <v>372</v>
      </c>
      <c r="AB606" s="70"/>
      <c r="AC606" s="70"/>
      <c r="AD606" s="74"/>
      <c r="AE606" s="78"/>
    </row>
    <row r="607" spans="1:31" x14ac:dyDescent="0.25">
      <c r="A607" s="60" t="s">
        <v>1194</v>
      </c>
      <c r="B607" s="126" t="s">
        <v>2167</v>
      </c>
      <c r="C607" s="127"/>
      <c r="D607" s="128"/>
      <c r="E607" s="129" t="s">
        <v>1283</v>
      </c>
      <c r="F607" s="129"/>
      <c r="G607" s="129"/>
      <c r="H607" s="61" t="s">
        <v>131</v>
      </c>
      <c r="I607" s="71">
        <v>1.7544</v>
      </c>
      <c r="J607" s="63">
        <v>6688.74</v>
      </c>
      <c r="K607" s="63">
        <v>11734.73</v>
      </c>
      <c r="L607" s="64"/>
      <c r="Y607" s="59"/>
      <c r="Z607" s="65" t="s">
        <v>2167</v>
      </c>
      <c r="AA607" s="65" t="s">
        <v>1283</v>
      </c>
      <c r="AB607" s="70"/>
      <c r="AC607" s="70"/>
      <c r="AD607" s="74"/>
      <c r="AE607" s="78"/>
    </row>
    <row r="608" spans="1:31" ht="26.25" x14ac:dyDescent="0.25">
      <c r="A608" s="60" t="s">
        <v>1195</v>
      </c>
      <c r="B608" s="126" t="s">
        <v>2168</v>
      </c>
      <c r="C608" s="127"/>
      <c r="D608" s="128"/>
      <c r="E608" s="129" t="s">
        <v>590</v>
      </c>
      <c r="F608" s="129"/>
      <c r="G608" s="129"/>
      <c r="H608" s="61" t="s">
        <v>170</v>
      </c>
      <c r="I608" s="71">
        <v>0.1305</v>
      </c>
      <c r="J608" s="63">
        <v>1199928.69</v>
      </c>
      <c r="K608" s="63">
        <v>156590.69</v>
      </c>
      <c r="L608" s="64"/>
      <c r="Y608" s="59"/>
      <c r="Z608" s="65" t="s">
        <v>2168</v>
      </c>
      <c r="AA608" s="65" t="s">
        <v>590</v>
      </c>
      <c r="AB608" s="70"/>
      <c r="AC608" s="70"/>
      <c r="AD608" s="74"/>
      <c r="AE608" s="78"/>
    </row>
    <row r="609" spans="1:31" x14ac:dyDescent="0.25">
      <c r="A609" s="60" t="s">
        <v>1196</v>
      </c>
      <c r="B609" s="126" t="s">
        <v>2169</v>
      </c>
      <c r="C609" s="127"/>
      <c r="D609" s="128"/>
      <c r="E609" s="129" t="s">
        <v>2170</v>
      </c>
      <c r="F609" s="129"/>
      <c r="G609" s="129"/>
      <c r="H609" s="61" t="s">
        <v>131</v>
      </c>
      <c r="I609" s="73">
        <v>13.245749999999999</v>
      </c>
      <c r="J609" s="63">
        <v>7188.57</v>
      </c>
      <c r="K609" s="63">
        <v>95218</v>
      </c>
      <c r="L609" s="64"/>
      <c r="Y609" s="59"/>
      <c r="Z609" s="65" t="s">
        <v>2169</v>
      </c>
      <c r="AA609" s="65" t="s">
        <v>2170</v>
      </c>
      <c r="AB609" s="70"/>
      <c r="AC609" s="70"/>
      <c r="AD609" s="74"/>
      <c r="AE609" s="78"/>
    </row>
    <row r="610" spans="1:31" x14ac:dyDescent="0.25">
      <c r="A610" s="60" t="s">
        <v>1197</v>
      </c>
      <c r="B610" s="126" t="s">
        <v>2171</v>
      </c>
      <c r="C610" s="127"/>
      <c r="D610" s="128"/>
      <c r="E610" s="129" t="s">
        <v>2172</v>
      </c>
      <c r="F610" s="129"/>
      <c r="G610" s="129"/>
      <c r="H610" s="61" t="s">
        <v>131</v>
      </c>
      <c r="I610" s="62">
        <v>13.05</v>
      </c>
      <c r="J610" s="63">
        <v>179.71</v>
      </c>
      <c r="K610" s="63">
        <v>2345.2199999999998</v>
      </c>
      <c r="L610" s="64"/>
      <c r="Y610" s="59"/>
      <c r="Z610" s="65" t="s">
        <v>2171</v>
      </c>
      <c r="AA610" s="65" t="s">
        <v>2172</v>
      </c>
      <c r="AB610" s="70"/>
      <c r="AC610" s="70"/>
      <c r="AD610" s="74"/>
      <c r="AE610" s="78"/>
    </row>
    <row r="611" spans="1:31" x14ac:dyDescent="0.25">
      <c r="A611" s="60" t="s">
        <v>1198</v>
      </c>
      <c r="B611" s="126" t="s">
        <v>2173</v>
      </c>
      <c r="C611" s="127"/>
      <c r="D611" s="128"/>
      <c r="E611" s="129" t="s">
        <v>2174</v>
      </c>
      <c r="F611" s="129"/>
      <c r="G611" s="129"/>
      <c r="H611" s="61" t="s">
        <v>118</v>
      </c>
      <c r="I611" s="75">
        <v>1.9262010000000001</v>
      </c>
      <c r="J611" s="63">
        <v>64565.39</v>
      </c>
      <c r="K611" s="63">
        <v>124365.92</v>
      </c>
      <c r="L611" s="64"/>
      <c r="Y611" s="59"/>
      <c r="Z611" s="65" t="s">
        <v>2173</v>
      </c>
      <c r="AA611" s="65" t="s">
        <v>2174</v>
      </c>
      <c r="AB611" s="70"/>
      <c r="AC611" s="70"/>
      <c r="AD611" s="74"/>
      <c r="AE611" s="78"/>
    </row>
    <row r="612" spans="1:31" x14ac:dyDescent="0.25">
      <c r="A612" s="60" t="s">
        <v>1199</v>
      </c>
      <c r="B612" s="126" t="s">
        <v>2175</v>
      </c>
      <c r="C612" s="127"/>
      <c r="D612" s="128"/>
      <c r="E612" s="129" t="s">
        <v>1294</v>
      </c>
      <c r="F612" s="129"/>
      <c r="G612" s="129"/>
      <c r="H612" s="61" t="s">
        <v>118</v>
      </c>
      <c r="I612" s="73">
        <v>3.6060000000000002E-2</v>
      </c>
      <c r="J612" s="63">
        <v>74305.05</v>
      </c>
      <c r="K612" s="63">
        <v>2679.44</v>
      </c>
      <c r="L612" s="64"/>
      <c r="Y612" s="59"/>
      <c r="Z612" s="65" t="s">
        <v>2175</v>
      </c>
      <c r="AA612" s="65" t="s">
        <v>1294</v>
      </c>
      <c r="AB612" s="70"/>
      <c r="AC612" s="70"/>
      <c r="AD612" s="74"/>
      <c r="AE612" s="78"/>
    </row>
    <row r="613" spans="1:31" ht="26.25" x14ac:dyDescent="0.25">
      <c r="A613" s="60" t="s">
        <v>1200</v>
      </c>
      <c r="B613" s="126" t="s">
        <v>2176</v>
      </c>
      <c r="C613" s="127"/>
      <c r="D613" s="128"/>
      <c r="E613" s="129" t="s">
        <v>2177</v>
      </c>
      <c r="F613" s="129"/>
      <c r="G613" s="129"/>
      <c r="H613" s="61" t="s">
        <v>131</v>
      </c>
      <c r="I613" s="75">
        <v>0.20488500000000001</v>
      </c>
      <c r="J613" s="63">
        <v>9663.06</v>
      </c>
      <c r="K613" s="63">
        <v>1979.82</v>
      </c>
      <c r="L613" s="64"/>
      <c r="Y613" s="59"/>
      <c r="Z613" s="65" t="s">
        <v>2176</v>
      </c>
      <c r="AA613" s="65" t="s">
        <v>2177</v>
      </c>
      <c r="AB613" s="70"/>
      <c r="AC613" s="70"/>
      <c r="AD613" s="74"/>
      <c r="AE613" s="78"/>
    </row>
    <row r="614" spans="1:31" x14ac:dyDescent="0.25">
      <c r="A614" s="60" t="s">
        <v>1201</v>
      </c>
      <c r="B614" s="126" t="s">
        <v>2178</v>
      </c>
      <c r="C614" s="127"/>
      <c r="D614" s="128"/>
      <c r="E614" s="129" t="s">
        <v>592</v>
      </c>
      <c r="F614" s="129"/>
      <c r="G614" s="129"/>
      <c r="H614" s="61" t="s">
        <v>270</v>
      </c>
      <c r="I614" s="71">
        <v>0.1242</v>
      </c>
      <c r="J614" s="63">
        <v>30926.98</v>
      </c>
      <c r="K614" s="63">
        <v>3841.13</v>
      </c>
      <c r="L614" s="64"/>
      <c r="Y614" s="59"/>
      <c r="Z614" s="65" t="s">
        <v>2178</v>
      </c>
      <c r="AA614" s="65" t="s">
        <v>592</v>
      </c>
      <c r="AB614" s="70"/>
      <c r="AC614" s="70"/>
      <c r="AD614" s="74"/>
      <c r="AE614" s="78"/>
    </row>
    <row r="615" spans="1:31" x14ac:dyDescent="0.25">
      <c r="A615" s="60" t="s">
        <v>1202</v>
      </c>
      <c r="B615" s="126" t="s">
        <v>2179</v>
      </c>
      <c r="C615" s="127"/>
      <c r="D615" s="128"/>
      <c r="E615" s="129" t="s">
        <v>2180</v>
      </c>
      <c r="F615" s="129"/>
      <c r="G615" s="129"/>
      <c r="H615" s="61" t="s">
        <v>131</v>
      </c>
      <c r="I615" s="75">
        <v>0.54151199999999999</v>
      </c>
      <c r="J615" s="63">
        <v>1847</v>
      </c>
      <c r="K615" s="63">
        <v>1000.17</v>
      </c>
      <c r="L615" s="64"/>
      <c r="Y615" s="59"/>
      <c r="Z615" s="65" t="s">
        <v>2179</v>
      </c>
      <c r="AA615" s="65" t="s">
        <v>2180</v>
      </c>
      <c r="AB615" s="70"/>
      <c r="AC615" s="70"/>
      <c r="AD615" s="74"/>
      <c r="AE615" s="78"/>
    </row>
    <row r="616" spans="1:31" ht="26.25" x14ac:dyDescent="0.25">
      <c r="A616" s="60" t="s">
        <v>1203</v>
      </c>
      <c r="B616" s="126" t="s">
        <v>2181</v>
      </c>
      <c r="C616" s="127"/>
      <c r="D616" s="128"/>
      <c r="E616" s="129" t="s">
        <v>2182</v>
      </c>
      <c r="F616" s="129"/>
      <c r="G616" s="129"/>
      <c r="H616" s="61" t="s">
        <v>118</v>
      </c>
      <c r="I616" s="77">
        <v>0.23206769999999999</v>
      </c>
      <c r="J616" s="63">
        <v>9326.92</v>
      </c>
      <c r="K616" s="63">
        <v>2164.48</v>
      </c>
      <c r="L616" s="64"/>
      <c r="Y616" s="59"/>
      <c r="Z616" s="65" t="s">
        <v>2181</v>
      </c>
      <c r="AA616" s="65" t="s">
        <v>2182</v>
      </c>
      <c r="AB616" s="70"/>
      <c r="AC616" s="70"/>
      <c r="AD616" s="74"/>
      <c r="AE616" s="78"/>
    </row>
    <row r="617" spans="1:31" ht="26.25" x14ac:dyDescent="0.25">
      <c r="A617" s="60" t="s">
        <v>1204</v>
      </c>
      <c r="B617" s="126" t="s">
        <v>2183</v>
      </c>
      <c r="C617" s="127"/>
      <c r="D617" s="128"/>
      <c r="E617" s="129" t="s">
        <v>594</v>
      </c>
      <c r="F617" s="129"/>
      <c r="G617" s="129"/>
      <c r="H617" s="61" t="s">
        <v>270</v>
      </c>
      <c r="I617" s="71">
        <v>-0.1242</v>
      </c>
      <c r="J617" s="63">
        <v>9206.5</v>
      </c>
      <c r="K617" s="63">
        <v>-1143.45</v>
      </c>
      <c r="L617" s="64"/>
      <c r="Y617" s="59"/>
      <c r="Z617" s="65" t="s">
        <v>2183</v>
      </c>
      <c r="AA617" s="65" t="s">
        <v>594</v>
      </c>
      <c r="AB617" s="70"/>
      <c r="AC617" s="70"/>
      <c r="AD617" s="74"/>
      <c r="AE617" s="78"/>
    </row>
    <row r="618" spans="1:31" x14ac:dyDescent="0.25">
      <c r="A618" s="60" t="s">
        <v>1205</v>
      </c>
      <c r="B618" s="126" t="s">
        <v>2184</v>
      </c>
      <c r="C618" s="127"/>
      <c r="D618" s="128"/>
      <c r="E618" s="129" t="s">
        <v>2180</v>
      </c>
      <c r="F618" s="129"/>
      <c r="G618" s="129"/>
      <c r="H618" s="61" t="s">
        <v>131</v>
      </c>
      <c r="I618" s="75">
        <v>-0.270756</v>
      </c>
      <c r="J618" s="63">
        <v>1846.97</v>
      </c>
      <c r="K618" s="63">
        <v>-500.08</v>
      </c>
      <c r="L618" s="64"/>
      <c r="Y618" s="59"/>
      <c r="Z618" s="65" t="s">
        <v>2184</v>
      </c>
      <c r="AA618" s="65" t="s">
        <v>2180</v>
      </c>
      <c r="AB618" s="70"/>
      <c r="AC618" s="70"/>
      <c r="AD618" s="74"/>
      <c r="AE618" s="78"/>
    </row>
    <row r="619" spans="1:31" ht="26.25" x14ac:dyDescent="0.25">
      <c r="A619" s="60" t="s">
        <v>1206</v>
      </c>
      <c r="B619" s="126" t="s">
        <v>2185</v>
      </c>
      <c r="C619" s="127"/>
      <c r="D619" s="128"/>
      <c r="E619" s="129" t="s">
        <v>2182</v>
      </c>
      <c r="F619" s="129"/>
      <c r="G619" s="129"/>
      <c r="H619" s="61" t="s">
        <v>118</v>
      </c>
      <c r="I619" s="77">
        <v>-0.1160649</v>
      </c>
      <c r="J619" s="63">
        <v>9326.9699999999993</v>
      </c>
      <c r="K619" s="63">
        <v>-1082.53</v>
      </c>
      <c r="L619" s="64"/>
      <c r="Y619" s="59"/>
      <c r="Z619" s="65" t="s">
        <v>2185</v>
      </c>
      <c r="AA619" s="65" t="s">
        <v>2182</v>
      </c>
      <c r="AB619" s="70"/>
      <c r="AC619" s="70"/>
      <c r="AD619" s="74"/>
      <c r="AE619" s="78"/>
    </row>
    <row r="620" spans="1:31" x14ac:dyDescent="0.25">
      <c r="A620" s="130" t="s">
        <v>595</v>
      </c>
      <c r="B620" s="130"/>
      <c r="C620" s="130"/>
      <c r="D620" s="130"/>
      <c r="E620" s="130"/>
      <c r="F620" s="130"/>
      <c r="G620" s="130"/>
      <c r="H620" s="130"/>
      <c r="I620" s="130"/>
      <c r="J620" s="130"/>
      <c r="K620" s="130"/>
      <c r="L620" s="130"/>
      <c r="Y620" s="59"/>
      <c r="Z620" s="65"/>
      <c r="AA620" s="65"/>
      <c r="AB620" s="70"/>
      <c r="AC620" s="70"/>
      <c r="AD620" s="74" t="s">
        <v>595</v>
      </c>
      <c r="AE620" s="78"/>
    </row>
    <row r="621" spans="1:31" x14ac:dyDescent="0.25">
      <c r="A621" s="60" t="s">
        <v>1207</v>
      </c>
      <c r="B621" s="126" t="s">
        <v>2186</v>
      </c>
      <c r="C621" s="127"/>
      <c r="D621" s="128"/>
      <c r="E621" s="129" t="s">
        <v>597</v>
      </c>
      <c r="F621" s="129"/>
      <c r="G621" s="129"/>
      <c r="H621" s="61" t="s">
        <v>118</v>
      </c>
      <c r="I621" s="73">
        <v>6.7650000000000002E-2</v>
      </c>
      <c r="J621" s="63">
        <v>62629.11</v>
      </c>
      <c r="K621" s="63">
        <v>4236.8599999999997</v>
      </c>
      <c r="L621" s="64"/>
      <c r="Y621" s="59"/>
      <c r="Z621" s="65" t="s">
        <v>2186</v>
      </c>
      <c r="AA621" s="65" t="s">
        <v>597</v>
      </c>
      <c r="AB621" s="70"/>
      <c r="AC621" s="70"/>
      <c r="AD621" s="74"/>
      <c r="AE621" s="78"/>
    </row>
    <row r="622" spans="1:31" ht="26.25" x14ac:dyDescent="0.25">
      <c r="A622" s="60" t="s">
        <v>1208</v>
      </c>
      <c r="B622" s="126" t="s">
        <v>2187</v>
      </c>
      <c r="C622" s="127"/>
      <c r="D622" s="128"/>
      <c r="E622" s="129" t="s">
        <v>2188</v>
      </c>
      <c r="F622" s="129"/>
      <c r="G622" s="129"/>
      <c r="H622" s="61" t="s">
        <v>118</v>
      </c>
      <c r="I622" s="73">
        <v>6.7650000000000002E-2</v>
      </c>
      <c r="J622" s="63">
        <v>148432.07</v>
      </c>
      <c r="K622" s="63">
        <v>10041.43</v>
      </c>
      <c r="L622" s="64"/>
      <c r="Y622" s="59"/>
      <c r="Z622" s="65" t="s">
        <v>2187</v>
      </c>
      <c r="AA622" s="65" t="s">
        <v>2188</v>
      </c>
      <c r="AB622" s="70"/>
      <c r="AC622" s="70"/>
      <c r="AD622" s="74"/>
      <c r="AE622" s="78"/>
    </row>
    <row r="623" spans="1:31" x14ac:dyDescent="0.25">
      <c r="A623" s="60" t="s">
        <v>1209</v>
      </c>
      <c r="B623" s="126" t="s">
        <v>2189</v>
      </c>
      <c r="C623" s="127"/>
      <c r="D623" s="128"/>
      <c r="E623" s="129" t="s">
        <v>599</v>
      </c>
      <c r="F623" s="129"/>
      <c r="G623" s="129"/>
      <c r="H623" s="61" t="s">
        <v>118</v>
      </c>
      <c r="I623" s="71">
        <v>0.21510000000000001</v>
      </c>
      <c r="J623" s="63">
        <v>68380.210000000006</v>
      </c>
      <c r="K623" s="63">
        <v>14708.58</v>
      </c>
      <c r="L623" s="64"/>
      <c r="Y623" s="59"/>
      <c r="Z623" s="65" t="s">
        <v>2189</v>
      </c>
      <c r="AA623" s="65" t="s">
        <v>599</v>
      </c>
      <c r="AB623" s="70"/>
      <c r="AC623" s="70"/>
      <c r="AD623" s="74"/>
      <c r="AE623" s="78"/>
    </row>
    <row r="624" spans="1:31" ht="26.25" x14ac:dyDescent="0.25">
      <c r="A624" s="60" t="s">
        <v>1210</v>
      </c>
      <c r="B624" s="126" t="s">
        <v>2190</v>
      </c>
      <c r="C624" s="127"/>
      <c r="D624" s="128"/>
      <c r="E624" s="129" t="s">
        <v>2191</v>
      </c>
      <c r="F624" s="129"/>
      <c r="G624" s="129"/>
      <c r="H624" s="61" t="s">
        <v>299</v>
      </c>
      <c r="I624" s="76">
        <v>2</v>
      </c>
      <c r="J624" s="63">
        <v>12259.72</v>
      </c>
      <c r="K624" s="63">
        <v>24519.439999999999</v>
      </c>
      <c r="L624" s="64"/>
      <c r="Y624" s="59"/>
      <c r="Z624" s="65" t="s">
        <v>2190</v>
      </c>
      <c r="AA624" s="65" t="s">
        <v>2191</v>
      </c>
      <c r="AB624" s="70"/>
      <c r="AC624" s="70"/>
      <c r="AD624" s="74"/>
      <c r="AE624" s="78"/>
    </row>
    <row r="625" spans="1:31" x14ac:dyDescent="0.25">
      <c r="A625" s="60" t="s">
        <v>1211</v>
      </c>
      <c r="B625" s="126" t="s">
        <v>2192</v>
      </c>
      <c r="C625" s="127"/>
      <c r="D625" s="128"/>
      <c r="E625" s="129" t="s">
        <v>360</v>
      </c>
      <c r="F625" s="129"/>
      <c r="G625" s="129"/>
      <c r="H625" s="61" t="s">
        <v>118</v>
      </c>
      <c r="I625" s="73">
        <v>2.0879999999999999E-2</v>
      </c>
      <c r="J625" s="63">
        <v>72745.45</v>
      </c>
      <c r="K625" s="63">
        <v>1518.92</v>
      </c>
      <c r="L625" s="64"/>
      <c r="Y625" s="59"/>
      <c r="Z625" s="65" t="s">
        <v>2192</v>
      </c>
      <c r="AA625" s="65" t="s">
        <v>360</v>
      </c>
      <c r="AB625" s="70"/>
      <c r="AC625" s="70"/>
      <c r="AD625" s="74"/>
      <c r="AE625" s="78"/>
    </row>
    <row r="626" spans="1:31" ht="26.25" x14ac:dyDescent="0.25">
      <c r="A626" s="60" t="s">
        <v>1212</v>
      </c>
      <c r="B626" s="126" t="s">
        <v>2193</v>
      </c>
      <c r="C626" s="127"/>
      <c r="D626" s="128"/>
      <c r="E626" s="129" t="s">
        <v>2194</v>
      </c>
      <c r="F626" s="129"/>
      <c r="G626" s="129"/>
      <c r="H626" s="61" t="s">
        <v>118</v>
      </c>
      <c r="I626" s="73">
        <v>2.0879999999999999E-2</v>
      </c>
      <c r="J626" s="63">
        <v>69634.929999999993</v>
      </c>
      <c r="K626" s="63">
        <v>1453.98</v>
      </c>
      <c r="L626" s="64"/>
      <c r="Y626" s="59"/>
      <c r="Z626" s="65" t="s">
        <v>2193</v>
      </c>
      <c r="AA626" s="65" t="s">
        <v>2194</v>
      </c>
      <c r="AB626" s="70"/>
      <c r="AC626" s="70"/>
      <c r="AD626" s="74"/>
      <c r="AE626" s="78"/>
    </row>
    <row r="627" spans="1:31" x14ac:dyDescent="0.25">
      <c r="A627" s="130" t="s">
        <v>601</v>
      </c>
      <c r="B627" s="130"/>
      <c r="C627" s="130"/>
      <c r="D627" s="130"/>
      <c r="E627" s="130"/>
      <c r="F627" s="130"/>
      <c r="G627" s="130"/>
      <c r="H627" s="130"/>
      <c r="I627" s="130"/>
      <c r="J627" s="130"/>
      <c r="K627" s="130"/>
      <c r="L627" s="130"/>
      <c r="Y627" s="59"/>
      <c r="Z627" s="65"/>
      <c r="AA627" s="65"/>
      <c r="AB627" s="70"/>
      <c r="AC627" s="70"/>
      <c r="AD627" s="74" t="s">
        <v>601</v>
      </c>
      <c r="AE627" s="78"/>
    </row>
    <row r="628" spans="1:31" x14ac:dyDescent="0.25">
      <c r="A628" s="60" t="s">
        <v>1213</v>
      </c>
      <c r="B628" s="126" t="s">
        <v>2195</v>
      </c>
      <c r="C628" s="127"/>
      <c r="D628" s="128"/>
      <c r="E628" s="129" t="s">
        <v>603</v>
      </c>
      <c r="F628" s="129"/>
      <c r="G628" s="129"/>
      <c r="H628" s="61" t="s">
        <v>118</v>
      </c>
      <c r="I628" s="75">
        <v>2.3473999999999998E-2</v>
      </c>
      <c r="J628" s="63">
        <v>65679.679999999993</v>
      </c>
      <c r="K628" s="63">
        <v>1541.76</v>
      </c>
      <c r="L628" s="64"/>
      <c r="Y628" s="59"/>
      <c r="Z628" s="65" t="s">
        <v>2195</v>
      </c>
      <c r="AA628" s="65" t="s">
        <v>603</v>
      </c>
      <c r="AB628" s="70"/>
      <c r="AC628" s="70"/>
      <c r="AD628" s="74"/>
      <c r="AE628" s="78"/>
    </row>
    <row r="629" spans="1:31" x14ac:dyDescent="0.25">
      <c r="A629" s="60" t="s">
        <v>1214</v>
      </c>
      <c r="B629" s="126" t="s">
        <v>2196</v>
      </c>
      <c r="C629" s="127"/>
      <c r="D629" s="128"/>
      <c r="E629" s="129" t="s">
        <v>2197</v>
      </c>
      <c r="F629" s="129"/>
      <c r="G629" s="129"/>
      <c r="H629" s="61" t="s">
        <v>131</v>
      </c>
      <c r="I629" s="75">
        <v>1.7606E-2</v>
      </c>
      <c r="J629" s="63">
        <v>7764.58</v>
      </c>
      <c r="K629" s="63">
        <v>136.69999999999999</v>
      </c>
      <c r="L629" s="64"/>
      <c r="Y629" s="59"/>
      <c r="Z629" s="65" t="s">
        <v>2196</v>
      </c>
      <c r="AA629" s="65" t="s">
        <v>2197</v>
      </c>
      <c r="AB629" s="70"/>
      <c r="AC629" s="70"/>
      <c r="AD629" s="74"/>
      <c r="AE629" s="78"/>
    </row>
    <row r="630" spans="1:31" x14ac:dyDescent="0.25">
      <c r="A630" s="60" t="s">
        <v>1215</v>
      </c>
      <c r="B630" s="126" t="s">
        <v>2198</v>
      </c>
      <c r="C630" s="127"/>
      <c r="D630" s="128"/>
      <c r="E630" s="129" t="s">
        <v>2199</v>
      </c>
      <c r="F630" s="129"/>
      <c r="G630" s="129"/>
      <c r="H630" s="61" t="s">
        <v>118</v>
      </c>
      <c r="I630" s="75">
        <v>2.3473999999999998E-2</v>
      </c>
      <c r="J630" s="63">
        <v>148432.13</v>
      </c>
      <c r="K630" s="63">
        <v>3484.3</v>
      </c>
      <c r="L630" s="64"/>
      <c r="Y630" s="59"/>
      <c r="Z630" s="65" t="s">
        <v>2198</v>
      </c>
      <c r="AA630" s="65" t="s">
        <v>2199</v>
      </c>
      <c r="AB630" s="70"/>
      <c r="AC630" s="70"/>
      <c r="AD630" s="74"/>
      <c r="AE630" s="78"/>
    </row>
    <row r="631" spans="1:31" x14ac:dyDescent="0.25">
      <c r="A631" s="130" t="s">
        <v>604</v>
      </c>
      <c r="B631" s="130"/>
      <c r="C631" s="130"/>
      <c r="D631" s="130"/>
      <c r="E631" s="130"/>
      <c r="F631" s="130"/>
      <c r="G631" s="130"/>
      <c r="H631" s="130"/>
      <c r="I631" s="130"/>
      <c r="J631" s="130"/>
      <c r="K631" s="130"/>
      <c r="L631" s="130"/>
      <c r="Y631" s="59"/>
      <c r="Z631" s="65"/>
      <c r="AA631" s="65"/>
      <c r="AB631" s="70"/>
      <c r="AC631" s="70"/>
      <c r="AD631" s="74" t="s">
        <v>604</v>
      </c>
      <c r="AE631" s="78"/>
    </row>
    <row r="632" spans="1:31" ht="26.25" x14ac:dyDescent="0.25">
      <c r="A632" s="60" t="s">
        <v>1216</v>
      </c>
      <c r="B632" s="126" t="s">
        <v>2200</v>
      </c>
      <c r="C632" s="127"/>
      <c r="D632" s="128"/>
      <c r="E632" s="129" t="s">
        <v>606</v>
      </c>
      <c r="F632" s="129"/>
      <c r="G632" s="129"/>
      <c r="H632" s="61" t="s">
        <v>170</v>
      </c>
      <c r="I632" s="66">
        <v>3.1E-2</v>
      </c>
      <c r="J632" s="63">
        <v>1214497.92</v>
      </c>
      <c r="K632" s="63">
        <v>37649.440000000002</v>
      </c>
      <c r="L632" s="64"/>
      <c r="Y632" s="59"/>
      <c r="Z632" s="65" t="s">
        <v>2200</v>
      </c>
      <c r="AA632" s="65" t="s">
        <v>606</v>
      </c>
      <c r="AB632" s="70"/>
      <c r="AC632" s="70"/>
      <c r="AD632" s="74"/>
      <c r="AE632" s="78"/>
    </row>
    <row r="633" spans="1:31" x14ac:dyDescent="0.25">
      <c r="A633" s="60" t="s">
        <v>1217</v>
      </c>
      <c r="B633" s="126" t="s">
        <v>2201</v>
      </c>
      <c r="C633" s="127"/>
      <c r="D633" s="128"/>
      <c r="E633" s="129" t="s">
        <v>2170</v>
      </c>
      <c r="F633" s="129"/>
      <c r="G633" s="129"/>
      <c r="H633" s="61" t="s">
        <v>131</v>
      </c>
      <c r="I633" s="71">
        <v>3.1465000000000001</v>
      </c>
      <c r="J633" s="63">
        <v>7188.57</v>
      </c>
      <c r="K633" s="63">
        <v>22618.84</v>
      </c>
      <c r="L633" s="64"/>
      <c r="Y633" s="59"/>
      <c r="Z633" s="65" t="s">
        <v>2201</v>
      </c>
      <c r="AA633" s="65" t="s">
        <v>2170</v>
      </c>
      <c r="AB633" s="70"/>
      <c r="AC633" s="70"/>
      <c r="AD633" s="74"/>
      <c r="AE633" s="78"/>
    </row>
    <row r="634" spans="1:31" x14ac:dyDescent="0.25">
      <c r="A634" s="60" t="s">
        <v>1218</v>
      </c>
      <c r="B634" s="126" t="s">
        <v>2202</v>
      </c>
      <c r="C634" s="127"/>
      <c r="D634" s="128"/>
      <c r="E634" s="129" t="s">
        <v>2172</v>
      </c>
      <c r="F634" s="129"/>
      <c r="G634" s="129"/>
      <c r="H634" s="61" t="s">
        <v>131</v>
      </c>
      <c r="I634" s="72">
        <v>3.1</v>
      </c>
      <c r="J634" s="63">
        <v>179.71</v>
      </c>
      <c r="K634" s="63">
        <v>557.1</v>
      </c>
      <c r="L634" s="64"/>
      <c r="Y634" s="59"/>
      <c r="Z634" s="65" t="s">
        <v>2202</v>
      </c>
      <c r="AA634" s="65" t="s">
        <v>2172</v>
      </c>
      <c r="AB634" s="70"/>
      <c r="AC634" s="70"/>
      <c r="AD634" s="74"/>
      <c r="AE634" s="78"/>
    </row>
    <row r="635" spans="1:31" x14ac:dyDescent="0.25">
      <c r="A635" s="60" t="s">
        <v>1219</v>
      </c>
      <c r="B635" s="126" t="s">
        <v>2203</v>
      </c>
      <c r="C635" s="127"/>
      <c r="D635" s="128"/>
      <c r="E635" s="129" t="s">
        <v>2204</v>
      </c>
      <c r="F635" s="129"/>
      <c r="G635" s="129"/>
      <c r="H635" s="61" t="s">
        <v>118</v>
      </c>
      <c r="I635" s="75">
        <v>0.55689900000000003</v>
      </c>
      <c r="J635" s="63">
        <v>64763.54</v>
      </c>
      <c r="K635" s="63">
        <v>36066.75</v>
      </c>
      <c r="L635" s="64"/>
      <c r="Y635" s="59"/>
      <c r="Z635" s="65" t="s">
        <v>2203</v>
      </c>
      <c r="AA635" s="65" t="s">
        <v>2204</v>
      </c>
      <c r="AB635" s="70"/>
      <c r="AC635" s="70"/>
      <c r="AD635" s="74"/>
      <c r="AE635" s="78"/>
    </row>
    <row r="636" spans="1:31" x14ac:dyDescent="0.25">
      <c r="A636" s="60" t="s">
        <v>1220</v>
      </c>
      <c r="B636" s="126" t="s">
        <v>2205</v>
      </c>
      <c r="C636" s="127"/>
      <c r="D636" s="128"/>
      <c r="E636" s="129" t="s">
        <v>1294</v>
      </c>
      <c r="F636" s="129"/>
      <c r="G636" s="129"/>
      <c r="H636" s="61" t="s">
        <v>118</v>
      </c>
      <c r="I636" s="73">
        <v>1.7979999999999999E-2</v>
      </c>
      <c r="J636" s="63">
        <v>74304.97</v>
      </c>
      <c r="K636" s="63">
        <v>1336</v>
      </c>
      <c r="L636" s="64"/>
      <c r="Y636" s="59"/>
      <c r="Z636" s="65" t="s">
        <v>2205</v>
      </c>
      <c r="AA636" s="65" t="s">
        <v>1294</v>
      </c>
      <c r="AB636" s="70"/>
      <c r="AC636" s="70"/>
      <c r="AD636" s="74"/>
      <c r="AE636" s="78"/>
    </row>
    <row r="637" spans="1:31" ht="26.25" x14ac:dyDescent="0.25">
      <c r="A637" s="60" t="s">
        <v>1221</v>
      </c>
      <c r="B637" s="126" t="s">
        <v>2206</v>
      </c>
      <c r="C637" s="127"/>
      <c r="D637" s="128"/>
      <c r="E637" s="129" t="s">
        <v>2177</v>
      </c>
      <c r="F637" s="129"/>
      <c r="G637" s="129"/>
      <c r="H637" s="61" t="s">
        <v>131</v>
      </c>
      <c r="I637" s="75">
        <v>0.13345499999999999</v>
      </c>
      <c r="J637" s="63">
        <v>9663.11</v>
      </c>
      <c r="K637" s="63">
        <v>1289.5899999999999</v>
      </c>
      <c r="L637" s="64"/>
      <c r="Y637" s="59"/>
      <c r="Z637" s="65" t="s">
        <v>2206</v>
      </c>
      <c r="AA637" s="65" t="s">
        <v>2177</v>
      </c>
      <c r="AB637" s="70"/>
      <c r="AC637" s="70"/>
      <c r="AD637" s="74"/>
      <c r="AE637" s="78"/>
    </row>
    <row r="638" spans="1:31" x14ac:dyDescent="0.25">
      <c r="A638" s="60" t="s">
        <v>1222</v>
      </c>
      <c r="B638" s="126" t="s">
        <v>2207</v>
      </c>
      <c r="C638" s="127"/>
      <c r="D638" s="128"/>
      <c r="E638" s="129" t="s">
        <v>608</v>
      </c>
      <c r="F638" s="129"/>
      <c r="G638" s="129"/>
      <c r="H638" s="61" t="s">
        <v>170</v>
      </c>
      <c r="I638" s="71">
        <v>3.5999999999999999E-3</v>
      </c>
      <c r="J638" s="63">
        <v>1345178.49</v>
      </c>
      <c r="K638" s="63">
        <v>4842.6400000000003</v>
      </c>
      <c r="L638" s="64"/>
      <c r="Y638" s="59"/>
      <c r="Z638" s="65" t="s">
        <v>2207</v>
      </c>
      <c r="AA638" s="65" t="s">
        <v>608</v>
      </c>
      <c r="AB638" s="70"/>
      <c r="AC638" s="70"/>
      <c r="AD638" s="74"/>
      <c r="AE638" s="78"/>
    </row>
    <row r="639" spans="1:31" x14ac:dyDescent="0.25">
      <c r="A639" s="60" t="s">
        <v>1223</v>
      </c>
      <c r="B639" s="126" t="s">
        <v>2208</v>
      </c>
      <c r="C639" s="127"/>
      <c r="D639" s="128"/>
      <c r="E639" s="129" t="s">
        <v>1312</v>
      </c>
      <c r="F639" s="129"/>
      <c r="G639" s="129"/>
      <c r="H639" s="61" t="s">
        <v>131</v>
      </c>
      <c r="I639" s="62">
        <v>0.06</v>
      </c>
      <c r="J639" s="63">
        <v>29392.09</v>
      </c>
      <c r="K639" s="63">
        <v>1763.53</v>
      </c>
      <c r="L639" s="64"/>
      <c r="Y639" s="59"/>
      <c r="Z639" s="65" t="s">
        <v>2208</v>
      </c>
      <c r="AA639" s="65" t="s">
        <v>1312</v>
      </c>
      <c r="AB639" s="70"/>
      <c r="AC639" s="70"/>
      <c r="AD639" s="74"/>
      <c r="AE639" s="78"/>
    </row>
    <row r="640" spans="1:31" ht="39" x14ac:dyDescent="0.25">
      <c r="A640" s="60" t="s">
        <v>1224</v>
      </c>
      <c r="B640" s="126" t="s">
        <v>2209</v>
      </c>
      <c r="C640" s="127"/>
      <c r="D640" s="128"/>
      <c r="E640" s="129" t="s">
        <v>1310</v>
      </c>
      <c r="F640" s="129"/>
      <c r="G640" s="129"/>
      <c r="H640" s="61" t="s">
        <v>299</v>
      </c>
      <c r="I640" s="72">
        <v>1.8</v>
      </c>
      <c r="J640" s="63">
        <v>3420.3</v>
      </c>
      <c r="K640" s="63">
        <v>6156.54</v>
      </c>
      <c r="L640" s="64"/>
      <c r="Y640" s="59"/>
      <c r="Z640" s="65" t="s">
        <v>2209</v>
      </c>
      <c r="AA640" s="65" t="s">
        <v>1310</v>
      </c>
      <c r="AB640" s="70"/>
      <c r="AC640" s="70"/>
      <c r="AD640" s="74"/>
      <c r="AE640" s="78"/>
    </row>
    <row r="641" spans="1:31" x14ac:dyDescent="0.25">
      <c r="A641" s="60" t="s">
        <v>1225</v>
      </c>
      <c r="B641" s="126" t="s">
        <v>2210</v>
      </c>
      <c r="C641" s="127"/>
      <c r="D641" s="128"/>
      <c r="E641" s="129" t="s">
        <v>610</v>
      </c>
      <c r="F641" s="129"/>
      <c r="G641" s="129"/>
      <c r="H641" s="61" t="s">
        <v>296</v>
      </c>
      <c r="I641" s="76">
        <v>3</v>
      </c>
      <c r="J641" s="63">
        <v>1866.38</v>
      </c>
      <c r="K641" s="63">
        <v>5599.14</v>
      </c>
      <c r="L641" s="64"/>
      <c r="Y641" s="59"/>
      <c r="Z641" s="65" t="s">
        <v>2210</v>
      </c>
      <c r="AA641" s="65" t="s">
        <v>610</v>
      </c>
      <c r="AB641" s="70"/>
      <c r="AC641" s="70"/>
      <c r="AD641" s="74"/>
      <c r="AE641" s="78"/>
    </row>
    <row r="642" spans="1:31" ht="26.25" x14ac:dyDescent="0.25">
      <c r="A642" s="60" t="s">
        <v>1226</v>
      </c>
      <c r="B642" s="126" t="s">
        <v>2211</v>
      </c>
      <c r="C642" s="127"/>
      <c r="D642" s="128"/>
      <c r="E642" s="129" t="s">
        <v>1318</v>
      </c>
      <c r="F642" s="129"/>
      <c r="G642" s="129"/>
      <c r="H642" s="61" t="s">
        <v>296</v>
      </c>
      <c r="I642" s="76">
        <v>3</v>
      </c>
      <c r="J642" s="63">
        <v>10096.84</v>
      </c>
      <c r="K642" s="63">
        <v>30290.52</v>
      </c>
      <c r="L642" s="64"/>
      <c r="Y642" s="59"/>
      <c r="Z642" s="65" t="s">
        <v>2211</v>
      </c>
      <c r="AA642" s="65" t="s">
        <v>1318</v>
      </c>
      <c r="AB642" s="70"/>
      <c r="AC642" s="70"/>
      <c r="AD642" s="74"/>
      <c r="AE642" s="78"/>
    </row>
    <row r="643" spans="1:31" x14ac:dyDescent="0.25">
      <c r="A643" s="130" t="s">
        <v>611</v>
      </c>
      <c r="B643" s="130"/>
      <c r="C643" s="130"/>
      <c r="D643" s="130"/>
      <c r="E643" s="130"/>
      <c r="F643" s="130"/>
      <c r="G643" s="130"/>
      <c r="H643" s="130"/>
      <c r="I643" s="130"/>
      <c r="J643" s="130"/>
      <c r="K643" s="130"/>
      <c r="L643" s="130"/>
      <c r="Y643" s="59"/>
      <c r="Z643" s="65"/>
      <c r="AA643" s="65"/>
      <c r="AB643" s="70"/>
      <c r="AC643" s="70"/>
      <c r="AD643" s="74" t="s">
        <v>611</v>
      </c>
      <c r="AE643" s="78"/>
    </row>
    <row r="644" spans="1:31" x14ac:dyDescent="0.25">
      <c r="A644" s="60" t="s">
        <v>1227</v>
      </c>
      <c r="B644" s="126" t="s">
        <v>2212</v>
      </c>
      <c r="C644" s="127"/>
      <c r="D644" s="128"/>
      <c r="E644" s="129" t="s">
        <v>613</v>
      </c>
      <c r="F644" s="129"/>
      <c r="G644" s="129"/>
      <c r="H644" s="61" t="s">
        <v>170</v>
      </c>
      <c r="I644" s="66">
        <v>1.7999999999999999E-2</v>
      </c>
      <c r="J644" s="63">
        <v>198202.73</v>
      </c>
      <c r="K644" s="63">
        <v>3567.65</v>
      </c>
      <c r="L644" s="64"/>
      <c r="Y644" s="59"/>
      <c r="Z644" s="65" t="s">
        <v>2212</v>
      </c>
      <c r="AA644" s="65" t="s">
        <v>613</v>
      </c>
      <c r="AB644" s="70"/>
      <c r="AC644" s="70"/>
      <c r="AD644" s="74"/>
      <c r="AE644" s="78"/>
    </row>
    <row r="645" spans="1:31" x14ac:dyDescent="0.25">
      <c r="A645" s="60" t="s">
        <v>1228</v>
      </c>
      <c r="B645" s="126" t="s">
        <v>2213</v>
      </c>
      <c r="C645" s="127"/>
      <c r="D645" s="128"/>
      <c r="E645" s="129" t="s">
        <v>1356</v>
      </c>
      <c r="F645" s="129"/>
      <c r="G645" s="129"/>
      <c r="H645" s="61" t="s">
        <v>131</v>
      </c>
      <c r="I645" s="66">
        <v>1.8360000000000001</v>
      </c>
      <c r="J645" s="63">
        <v>6907.24</v>
      </c>
      <c r="K645" s="63">
        <v>12681.69</v>
      </c>
      <c r="L645" s="64"/>
      <c r="Y645" s="59"/>
      <c r="Z645" s="65" t="s">
        <v>2213</v>
      </c>
      <c r="AA645" s="65" t="s">
        <v>1356</v>
      </c>
      <c r="AB645" s="70"/>
      <c r="AC645" s="70"/>
      <c r="AD645" s="74"/>
      <c r="AE645" s="78"/>
    </row>
    <row r="646" spans="1:31" x14ac:dyDescent="0.25">
      <c r="A646" s="60" t="s">
        <v>1229</v>
      </c>
      <c r="B646" s="126" t="s">
        <v>2214</v>
      </c>
      <c r="C646" s="127"/>
      <c r="D646" s="128"/>
      <c r="E646" s="129" t="s">
        <v>2215</v>
      </c>
      <c r="F646" s="129"/>
      <c r="G646" s="129"/>
      <c r="H646" s="61" t="s">
        <v>131</v>
      </c>
      <c r="I646" s="72">
        <v>1.8</v>
      </c>
      <c r="J646" s="63">
        <v>241.76</v>
      </c>
      <c r="K646" s="63">
        <v>435.17</v>
      </c>
      <c r="L646" s="64"/>
      <c r="Y646" s="59"/>
      <c r="Z646" s="65" t="s">
        <v>2214</v>
      </c>
      <c r="AA646" s="65" t="s">
        <v>2215</v>
      </c>
      <c r="AB646" s="70"/>
      <c r="AC646" s="70"/>
      <c r="AD646" s="74"/>
      <c r="AE646" s="78"/>
    </row>
    <row r="647" spans="1:31" x14ac:dyDescent="0.25">
      <c r="A647" s="130" t="s">
        <v>614</v>
      </c>
      <c r="B647" s="130"/>
      <c r="C647" s="130"/>
      <c r="D647" s="130"/>
      <c r="E647" s="130"/>
      <c r="F647" s="130"/>
      <c r="G647" s="130"/>
      <c r="H647" s="130"/>
      <c r="I647" s="130"/>
      <c r="J647" s="130"/>
      <c r="K647" s="130"/>
      <c r="L647" s="130"/>
      <c r="Y647" s="59"/>
      <c r="Z647" s="65"/>
      <c r="AA647" s="65"/>
      <c r="AB647" s="70"/>
      <c r="AC647" s="70"/>
      <c r="AD647" s="74" t="s">
        <v>614</v>
      </c>
      <c r="AE647" s="78"/>
    </row>
    <row r="648" spans="1:31" x14ac:dyDescent="0.25">
      <c r="A648" s="60" t="s">
        <v>1230</v>
      </c>
      <c r="B648" s="126" t="s">
        <v>2216</v>
      </c>
      <c r="C648" s="127"/>
      <c r="D648" s="128"/>
      <c r="E648" s="129" t="s">
        <v>421</v>
      </c>
      <c r="F648" s="129"/>
      <c r="G648" s="129"/>
      <c r="H648" s="61" t="s">
        <v>118</v>
      </c>
      <c r="I648" s="71">
        <v>0.14280000000000001</v>
      </c>
      <c r="J648" s="63">
        <v>246212.03</v>
      </c>
      <c r="K648" s="63">
        <v>35159.08</v>
      </c>
      <c r="L648" s="64"/>
      <c r="Y648" s="59"/>
      <c r="Z648" s="65" t="s">
        <v>2216</v>
      </c>
      <c r="AA648" s="65" t="s">
        <v>421</v>
      </c>
      <c r="AB648" s="70"/>
      <c r="AC648" s="70"/>
      <c r="AD648" s="74"/>
      <c r="AE648" s="78"/>
    </row>
    <row r="649" spans="1:31" ht="26.25" x14ac:dyDescent="0.25">
      <c r="A649" s="60" t="s">
        <v>1232</v>
      </c>
      <c r="B649" s="126" t="s">
        <v>2217</v>
      </c>
      <c r="C649" s="127"/>
      <c r="D649" s="128"/>
      <c r="E649" s="129" t="s">
        <v>2218</v>
      </c>
      <c r="F649" s="129"/>
      <c r="G649" s="129"/>
      <c r="H649" s="61" t="s">
        <v>118</v>
      </c>
      <c r="I649" s="71">
        <v>0.14280000000000001</v>
      </c>
      <c r="J649" s="63">
        <v>150772.4</v>
      </c>
      <c r="K649" s="63">
        <v>21530.3</v>
      </c>
      <c r="L649" s="64"/>
      <c r="Y649" s="59"/>
      <c r="Z649" s="65" t="s">
        <v>2217</v>
      </c>
      <c r="AA649" s="65" t="s">
        <v>2218</v>
      </c>
      <c r="AB649" s="70"/>
      <c r="AC649" s="70"/>
      <c r="AD649" s="74"/>
      <c r="AE649" s="78"/>
    </row>
    <row r="650" spans="1:31" x14ac:dyDescent="0.25">
      <c r="A650" s="130" t="s">
        <v>616</v>
      </c>
      <c r="B650" s="130"/>
      <c r="C650" s="130"/>
      <c r="D650" s="130"/>
      <c r="E650" s="130"/>
      <c r="F650" s="130"/>
      <c r="G650" s="130"/>
      <c r="H650" s="130"/>
      <c r="I650" s="130"/>
      <c r="J650" s="130"/>
      <c r="K650" s="130"/>
      <c r="L650" s="130"/>
      <c r="Y650" s="59"/>
      <c r="Z650" s="65"/>
      <c r="AA650" s="65"/>
      <c r="AB650" s="70"/>
      <c r="AC650" s="70"/>
      <c r="AD650" s="74" t="s">
        <v>616</v>
      </c>
      <c r="AE650" s="78"/>
    </row>
    <row r="651" spans="1:31" ht="26.25" x14ac:dyDescent="0.25">
      <c r="A651" s="60" t="s">
        <v>1233</v>
      </c>
      <c r="B651" s="126" t="s">
        <v>2219</v>
      </c>
      <c r="C651" s="127"/>
      <c r="D651" s="128"/>
      <c r="E651" s="129" t="s">
        <v>370</v>
      </c>
      <c r="F651" s="129"/>
      <c r="G651" s="129"/>
      <c r="H651" s="61" t="s">
        <v>270</v>
      </c>
      <c r="I651" s="71">
        <v>0.60860000000000003</v>
      </c>
      <c r="J651" s="63">
        <v>32427.22</v>
      </c>
      <c r="K651" s="63">
        <v>19735.21</v>
      </c>
      <c r="L651" s="64"/>
      <c r="Y651" s="59"/>
      <c r="Z651" s="65" t="s">
        <v>2219</v>
      </c>
      <c r="AA651" s="65" t="s">
        <v>370</v>
      </c>
      <c r="AB651" s="70"/>
      <c r="AC651" s="70"/>
      <c r="AD651" s="74"/>
      <c r="AE651" s="78"/>
    </row>
    <row r="652" spans="1:31" x14ac:dyDescent="0.25">
      <c r="A652" s="60" t="s">
        <v>1234</v>
      </c>
      <c r="B652" s="126" t="s">
        <v>2220</v>
      </c>
      <c r="C652" s="127"/>
      <c r="D652" s="128"/>
      <c r="E652" s="129" t="s">
        <v>1350</v>
      </c>
      <c r="F652" s="129"/>
      <c r="G652" s="129"/>
      <c r="H652" s="61" t="s">
        <v>118</v>
      </c>
      <c r="I652" s="75">
        <v>9.7380000000000001E-3</v>
      </c>
      <c r="J652" s="63">
        <v>40932.22</v>
      </c>
      <c r="K652" s="63">
        <v>398.6</v>
      </c>
      <c r="L652" s="64"/>
      <c r="Y652" s="59"/>
      <c r="Z652" s="65" t="s">
        <v>2220</v>
      </c>
      <c r="AA652" s="65" t="s">
        <v>1350</v>
      </c>
      <c r="AB652" s="70"/>
      <c r="AC652" s="70"/>
      <c r="AD652" s="74"/>
      <c r="AE652" s="78"/>
    </row>
    <row r="653" spans="1:31" ht="51.75" x14ac:dyDescent="0.25">
      <c r="A653" s="60" t="s">
        <v>1237</v>
      </c>
      <c r="B653" s="126" t="s">
        <v>2221</v>
      </c>
      <c r="C653" s="127"/>
      <c r="D653" s="128"/>
      <c r="E653" s="129" t="s">
        <v>1352</v>
      </c>
      <c r="F653" s="129"/>
      <c r="G653" s="129"/>
      <c r="H653" s="61" t="s">
        <v>1353</v>
      </c>
      <c r="I653" s="66">
        <v>146.06399999999999</v>
      </c>
      <c r="J653" s="63">
        <v>245.92</v>
      </c>
      <c r="K653" s="63">
        <v>35920.06</v>
      </c>
      <c r="L653" s="64"/>
      <c r="Y653" s="59"/>
      <c r="Z653" s="65" t="s">
        <v>2221</v>
      </c>
      <c r="AA653" s="65" t="s">
        <v>1352</v>
      </c>
      <c r="AB653" s="70"/>
      <c r="AC653" s="70"/>
      <c r="AD653" s="74"/>
      <c r="AE653" s="78"/>
    </row>
    <row r="654" spans="1:31" x14ac:dyDescent="0.25">
      <c r="A654" s="130" t="s">
        <v>618</v>
      </c>
      <c r="B654" s="130"/>
      <c r="C654" s="130"/>
      <c r="D654" s="130"/>
      <c r="E654" s="130"/>
      <c r="F654" s="130"/>
      <c r="G654" s="130"/>
      <c r="H654" s="130"/>
      <c r="I654" s="130"/>
      <c r="J654" s="130"/>
      <c r="K654" s="130"/>
      <c r="L654" s="130"/>
      <c r="Y654" s="59"/>
      <c r="Z654" s="65"/>
      <c r="AA654" s="65"/>
      <c r="AB654" s="70"/>
      <c r="AC654" s="70"/>
      <c r="AD654" s="74" t="s">
        <v>618</v>
      </c>
      <c r="AE654" s="78"/>
    </row>
    <row r="655" spans="1:31" x14ac:dyDescent="0.25">
      <c r="A655" s="60" t="s">
        <v>1239</v>
      </c>
      <c r="B655" s="126" t="s">
        <v>2222</v>
      </c>
      <c r="C655" s="127"/>
      <c r="D655" s="128"/>
      <c r="E655" s="129" t="s">
        <v>620</v>
      </c>
      <c r="F655" s="129"/>
      <c r="G655" s="129"/>
      <c r="H655" s="61" t="s">
        <v>170</v>
      </c>
      <c r="I655" s="66">
        <v>2E-3</v>
      </c>
      <c r="J655" s="63">
        <v>628488.18999999994</v>
      </c>
      <c r="K655" s="63">
        <v>1256.98</v>
      </c>
      <c r="L655" s="64"/>
      <c r="Y655" s="59"/>
      <c r="Z655" s="65" t="s">
        <v>2222</v>
      </c>
      <c r="AA655" s="65" t="s">
        <v>620</v>
      </c>
      <c r="AB655" s="70"/>
      <c r="AC655" s="70"/>
      <c r="AD655" s="74"/>
      <c r="AE655" s="78"/>
    </row>
    <row r="656" spans="1:31" x14ac:dyDescent="0.25">
      <c r="A656" s="60" t="s">
        <v>1242</v>
      </c>
      <c r="B656" s="126" t="s">
        <v>2223</v>
      </c>
      <c r="C656" s="127"/>
      <c r="D656" s="128"/>
      <c r="E656" s="129" t="s">
        <v>1356</v>
      </c>
      <c r="F656" s="129"/>
      <c r="G656" s="129"/>
      <c r="H656" s="61" t="s">
        <v>131</v>
      </c>
      <c r="I656" s="66">
        <v>0.20399999999999999</v>
      </c>
      <c r="J656" s="63">
        <v>6907.23</v>
      </c>
      <c r="K656" s="63">
        <v>1409.07</v>
      </c>
      <c r="L656" s="64"/>
      <c r="Y656" s="59"/>
      <c r="Z656" s="65" t="s">
        <v>2223</v>
      </c>
      <c r="AA656" s="65" t="s">
        <v>1356</v>
      </c>
      <c r="AB656" s="70"/>
      <c r="AC656" s="70"/>
      <c r="AD656" s="74"/>
      <c r="AE656" s="78"/>
    </row>
    <row r="657" spans="1:31" x14ac:dyDescent="0.25">
      <c r="A657" s="60" t="s">
        <v>1243</v>
      </c>
      <c r="B657" s="126" t="s">
        <v>2224</v>
      </c>
      <c r="C657" s="127"/>
      <c r="D657" s="128"/>
      <c r="E657" s="129" t="s">
        <v>2225</v>
      </c>
      <c r="F657" s="129"/>
      <c r="G657" s="129"/>
      <c r="H657" s="61" t="s">
        <v>131</v>
      </c>
      <c r="I657" s="72">
        <v>0.2</v>
      </c>
      <c r="J657" s="63">
        <v>138.15</v>
      </c>
      <c r="K657" s="63">
        <v>27.63</v>
      </c>
      <c r="L657" s="64"/>
      <c r="Y657" s="59"/>
      <c r="Z657" s="65" t="s">
        <v>2224</v>
      </c>
      <c r="AA657" s="65" t="s">
        <v>2225</v>
      </c>
      <c r="AB657" s="70"/>
      <c r="AC657" s="70"/>
      <c r="AD657" s="74"/>
      <c r="AE657" s="78"/>
    </row>
    <row r="658" spans="1:31" ht="26.25" x14ac:dyDescent="0.25">
      <c r="A658" s="60" t="s">
        <v>1245</v>
      </c>
      <c r="B658" s="126" t="s">
        <v>2226</v>
      </c>
      <c r="C658" s="127"/>
      <c r="D658" s="128"/>
      <c r="E658" s="129" t="s">
        <v>2227</v>
      </c>
      <c r="F658" s="129"/>
      <c r="G658" s="129"/>
      <c r="H658" s="61" t="s">
        <v>131</v>
      </c>
      <c r="I658" s="75">
        <v>2.4750000000000002E-3</v>
      </c>
      <c r="J658" s="63">
        <v>9659.67</v>
      </c>
      <c r="K658" s="63">
        <v>23.91</v>
      </c>
      <c r="L658" s="64"/>
      <c r="Y658" s="59"/>
      <c r="Z658" s="65" t="s">
        <v>2226</v>
      </c>
      <c r="AA658" s="65" t="s">
        <v>2227</v>
      </c>
      <c r="AB658" s="70"/>
      <c r="AC658" s="70"/>
      <c r="AD658" s="74"/>
      <c r="AE658" s="78"/>
    </row>
    <row r="659" spans="1:31" x14ac:dyDescent="0.25">
      <c r="A659" s="60" t="s">
        <v>1246</v>
      </c>
      <c r="B659" s="126" t="s">
        <v>2228</v>
      </c>
      <c r="C659" s="127"/>
      <c r="D659" s="128"/>
      <c r="E659" s="129" t="s">
        <v>374</v>
      </c>
      <c r="F659" s="129"/>
      <c r="G659" s="129"/>
      <c r="H659" s="61" t="s">
        <v>270</v>
      </c>
      <c r="I659" s="75">
        <v>4.3559999999999996E-3</v>
      </c>
      <c r="J659" s="63">
        <v>20316.669999999998</v>
      </c>
      <c r="K659" s="63">
        <v>88.5</v>
      </c>
      <c r="L659" s="64"/>
      <c r="Y659" s="59"/>
      <c r="Z659" s="65" t="s">
        <v>2228</v>
      </c>
      <c r="AA659" s="65" t="s">
        <v>374</v>
      </c>
      <c r="AB659" s="70"/>
      <c r="AC659" s="70"/>
      <c r="AD659" s="74"/>
      <c r="AE659" s="78"/>
    </row>
    <row r="660" spans="1:31" x14ac:dyDescent="0.25">
      <c r="A660" s="60" t="s">
        <v>1249</v>
      </c>
      <c r="B660" s="126" t="s">
        <v>2229</v>
      </c>
      <c r="C660" s="127"/>
      <c r="D660" s="128"/>
      <c r="E660" s="129" t="s">
        <v>1362</v>
      </c>
      <c r="F660" s="129"/>
      <c r="G660" s="129"/>
      <c r="H660" s="61" t="s">
        <v>1353</v>
      </c>
      <c r="I660" s="73">
        <v>6.2290799999999997</v>
      </c>
      <c r="J660" s="63">
        <v>252.16</v>
      </c>
      <c r="K660" s="63">
        <v>1570.72</v>
      </c>
      <c r="L660" s="64"/>
      <c r="Y660" s="59"/>
      <c r="Z660" s="65" t="s">
        <v>2229</v>
      </c>
      <c r="AA660" s="65" t="s">
        <v>1362</v>
      </c>
      <c r="AB660" s="70"/>
      <c r="AC660" s="70"/>
      <c r="AD660" s="74"/>
      <c r="AE660" s="78"/>
    </row>
    <row r="661" spans="1:31" x14ac:dyDescent="0.25">
      <c r="A661" s="130" t="s">
        <v>622</v>
      </c>
      <c r="B661" s="130"/>
      <c r="C661" s="130"/>
      <c r="D661" s="130"/>
      <c r="E661" s="130"/>
      <c r="F661" s="130"/>
      <c r="G661" s="130"/>
      <c r="H661" s="130"/>
      <c r="I661" s="130"/>
      <c r="J661" s="130"/>
      <c r="K661" s="130"/>
      <c r="L661" s="130"/>
      <c r="Y661" s="59"/>
      <c r="Z661" s="65"/>
      <c r="AA661" s="65"/>
      <c r="AB661" s="70"/>
      <c r="AC661" s="70"/>
      <c r="AD661" s="74" t="s">
        <v>622</v>
      </c>
      <c r="AE661" s="78"/>
    </row>
    <row r="662" spans="1:31" x14ac:dyDescent="0.25">
      <c r="A662" s="60" t="s">
        <v>1250</v>
      </c>
      <c r="B662" s="126" t="s">
        <v>2230</v>
      </c>
      <c r="C662" s="127"/>
      <c r="D662" s="128"/>
      <c r="E662" s="129" t="s">
        <v>382</v>
      </c>
      <c r="F662" s="129"/>
      <c r="G662" s="129"/>
      <c r="H662" s="61" t="s">
        <v>332</v>
      </c>
      <c r="I662" s="72">
        <v>0.2</v>
      </c>
      <c r="J662" s="63">
        <v>8933.66</v>
      </c>
      <c r="K662" s="63">
        <v>1786.73</v>
      </c>
      <c r="L662" s="64"/>
      <c r="Y662" s="59"/>
      <c r="Z662" s="65" t="s">
        <v>2230</v>
      </c>
      <c r="AA662" s="65" t="s">
        <v>382</v>
      </c>
      <c r="AB662" s="70"/>
      <c r="AC662" s="70"/>
      <c r="AD662" s="74"/>
      <c r="AE662" s="78"/>
    </row>
    <row r="663" spans="1:31" ht="26.25" x14ac:dyDescent="0.25">
      <c r="A663" s="60" t="s">
        <v>1252</v>
      </c>
      <c r="B663" s="126" t="s">
        <v>2231</v>
      </c>
      <c r="C663" s="127"/>
      <c r="D663" s="128"/>
      <c r="E663" s="129" t="s">
        <v>1617</v>
      </c>
      <c r="F663" s="129"/>
      <c r="G663" s="129"/>
      <c r="H663" s="61" t="s">
        <v>296</v>
      </c>
      <c r="I663" s="76">
        <v>2</v>
      </c>
      <c r="J663" s="63">
        <v>2012.4</v>
      </c>
      <c r="K663" s="63">
        <v>4024.8</v>
      </c>
      <c r="L663" s="64"/>
      <c r="Y663" s="59"/>
      <c r="Z663" s="65" t="s">
        <v>2231</v>
      </c>
      <c r="AA663" s="65" t="s">
        <v>1617</v>
      </c>
      <c r="AB663" s="70"/>
      <c r="AC663" s="70"/>
      <c r="AD663" s="74"/>
      <c r="AE663" s="78"/>
    </row>
    <row r="664" spans="1:31" ht="26.25" x14ac:dyDescent="0.25">
      <c r="A664" s="60" t="s">
        <v>1255</v>
      </c>
      <c r="B664" s="126" t="s">
        <v>2232</v>
      </c>
      <c r="C664" s="127"/>
      <c r="D664" s="128"/>
      <c r="E664" s="129" t="s">
        <v>331</v>
      </c>
      <c r="F664" s="129"/>
      <c r="G664" s="129"/>
      <c r="H664" s="61" t="s">
        <v>332</v>
      </c>
      <c r="I664" s="72">
        <v>1.3</v>
      </c>
      <c r="J664" s="63">
        <v>6058.2</v>
      </c>
      <c r="K664" s="63">
        <v>7875.66</v>
      </c>
      <c r="L664" s="64"/>
      <c r="Y664" s="59"/>
      <c r="Z664" s="65" t="s">
        <v>2232</v>
      </c>
      <c r="AA664" s="65" t="s">
        <v>331</v>
      </c>
      <c r="AB664" s="70"/>
      <c r="AC664" s="70"/>
      <c r="AD664" s="74"/>
      <c r="AE664" s="78"/>
    </row>
    <row r="665" spans="1:31" ht="39" x14ac:dyDescent="0.25">
      <c r="A665" s="60" t="s">
        <v>1256</v>
      </c>
      <c r="B665" s="126" t="s">
        <v>2233</v>
      </c>
      <c r="C665" s="127"/>
      <c r="D665" s="128"/>
      <c r="E665" s="129" t="s">
        <v>1625</v>
      </c>
      <c r="F665" s="129"/>
      <c r="G665" s="129"/>
      <c r="H665" s="61" t="s">
        <v>296</v>
      </c>
      <c r="I665" s="76">
        <v>8</v>
      </c>
      <c r="J665" s="63">
        <v>708.72</v>
      </c>
      <c r="K665" s="63">
        <v>5669.76</v>
      </c>
      <c r="L665" s="64"/>
      <c r="Y665" s="59"/>
      <c r="Z665" s="65" t="s">
        <v>2233</v>
      </c>
      <c r="AA665" s="65" t="s">
        <v>1625</v>
      </c>
      <c r="AB665" s="70"/>
      <c r="AC665" s="70"/>
      <c r="AD665" s="74"/>
      <c r="AE665" s="78"/>
    </row>
    <row r="666" spans="1:31" ht="26.25" x14ac:dyDescent="0.25">
      <c r="A666" s="60" t="s">
        <v>1258</v>
      </c>
      <c r="B666" s="126" t="s">
        <v>2234</v>
      </c>
      <c r="C666" s="127"/>
      <c r="D666" s="128"/>
      <c r="E666" s="129" t="s">
        <v>1628</v>
      </c>
      <c r="F666" s="129"/>
      <c r="G666" s="129"/>
      <c r="H666" s="61" t="s">
        <v>296</v>
      </c>
      <c r="I666" s="76">
        <v>8</v>
      </c>
      <c r="J666" s="63">
        <v>1190.7</v>
      </c>
      <c r="K666" s="63">
        <v>9525.6</v>
      </c>
      <c r="L666" s="64"/>
      <c r="Y666" s="59"/>
      <c r="Z666" s="65" t="s">
        <v>2234</v>
      </c>
      <c r="AA666" s="65" t="s">
        <v>1628</v>
      </c>
      <c r="AB666" s="70"/>
      <c r="AC666" s="70"/>
      <c r="AD666" s="74"/>
      <c r="AE666" s="78"/>
    </row>
    <row r="667" spans="1:31" ht="26.25" x14ac:dyDescent="0.25">
      <c r="A667" s="60" t="s">
        <v>1261</v>
      </c>
      <c r="B667" s="126" t="s">
        <v>2235</v>
      </c>
      <c r="C667" s="127"/>
      <c r="D667" s="128"/>
      <c r="E667" s="129" t="s">
        <v>1275</v>
      </c>
      <c r="F667" s="129"/>
      <c r="G667" s="129"/>
      <c r="H667" s="61" t="s">
        <v>296</v>
      </c>
      <c r="I667" s="76">
        <v>3</v>
      </c>
      <c r="J667" s="63">
        <v>1171.98</v>
      </c>
      <c r="K667" s="63">
        <v>3515.94</v>
      </c>
      <c r="L667" s="64"/>
      <c r="Y667" s="59"/>
      <c r="Z667" s="65" t="s">
        <v>2235</v>
      </c>
      <c r="AA667" s="65" t="s">
        <v>1275</v>
      </c>
      <c r="AB667" s="70"/>
      <c r="AC667" s="70"/>
      <c r="AD667" s="74"/>
      <c r="AE667" s="78"/>
    </row>
    <row r="668" spans="1:31" ht="26.25" x14ac:dyDescent="0.25">
      <c r="A668" s="60" t="s">
        <v>1262</v>
      </c>
      <c r="B668" s="126" t="s">
        <v>2236</v>
      </c>
      <c r="C668" s="127"/>
      <c r="D668" s="128"/>
      <c r="E668" s="129" t="s">
        <v>2237</v>
      </c>
      <c r="F668" s="129"/>
      <c r="G668" s="129"/>
      <c r="H668" s="61" t="s">
        <v>296</v>
      </c>
      <c r="I668" s="76">
        <v>2</v>
      </c>
      <c r="J668" s="63">
        <v>5949.79</v>
      </c>
      <c r="K668" s="63">
        <v>11899.58</v>
      </c>
      <c r="L668" s="64"/>
      <c r="Y668" s="59"/>
      <c r="Z668" s="65" t="s">
        <v>2236</v>
      </c>
      <c r="AA668" s="65" t="s">
        <v>2237</v>
      </c>
      <c r="AB668" s="70"/>
      <c r="AC668" s="70"/>
      <c r="AD668" s="74"/>
      <c r="AE668" s="78"/>
    </row>
    <row r="669" spans="1:31" x14ac:dyDescent="0.25">
      <c r="A669" s="60" t="s">
        <v>1263</v>
      </c>
      <c r="B669" s="126" t="s">
        <v>2238</v>
      </c>
      <c r="C669" s="127"/>
      <c r="D669" s="128"/>
      <c r="E669" s="129" t="s">
        <v>456</v>
      </c>
      <c r="F669" s="129"/>
      <c r="G669" s="129"/>
      <c r="H669" s="61" t="s">
        <v>296</v>
      </c>
      <c r="I669" s="76">
        <v>4</v>
      </c>
      <c r="J669" s="63">
        <v>3894.33</v>
      </c>
      <c r="K669" s="63">
        <v>15577.32</v>
      </c>
      <c r="L669" s="64"/>
      <c r="Y669" s="59"/>
      <c r="Z669" s="65" t="s">
        <v>2238</v>
      </c>
      <c r="AA669" s="65" t="s">
        <v>456</v>
      </c>
      <c r="AB669" s="70"/>
      <c r="AC669" s="70"/>
      <c r="AD669" s="74"/>
      <c r="AE669" s="78"/>
    </row>
    <row r="670" spans="1:31" ht="39" x14ac:dyDescent="0.25">
      <c r="A670" s="60" t="s">
        <v>1265</v>
      </c>
      <c r="B670" s="126" t="s">
        <v>2239</v>
      </c>
      <c r="C670" s="127"/>
      <c r="D670" s="128"/>
      <c r="E670" s="129" t="s">
        <v>1603</v>
      </c>
      <c r="F670" s="129"/>
      <c r="G670" s="129"/>
      <c r="H670" s="61" t="s">
        <v>296</v>
      </c>
      <c r="I670" s="76">
        <v>4</v>
      </c>
      <c r="J670" s="63">
        <v>17297.150000000001</v>
      </c>
      <c r="K670" s="63">
        <v>69188.600000000006</v>
      </c>
      <c r="L670" s="64"/>
      <c r="Y670" s="59"/>
      <c r="Z670" s="65" t="s">
        <v>2239</v>
      </c>
      <c r="AA670" s="65" t="s">
        <v>1603</v>
      </c>
      <c r="AB670" s="70"/>
      <c r="AC670" s="70"/>
      <c r="AD670" s="74"/>
      <c r="AE670" s="78"/>
    </row>
    <row r="671" spans="1:31" ht="26.25" x14ac:dyDescent="0.25">
      <c r="A671" s="60" t="s">
        <v>1266</v>
      </c>
      <c r="B671" s="126" t="s">
        <v>2240</v>
      </c>
      <c r="C671" s="127"/>
      <c r="D671" s="128"/>
      <c r="E671" s="129" t="s">
        <v>627</v>
      </c>
      <c r="F671" s="129"/>
      <c r="G671" s="129"/>
      <c r="H671" s="61" t="s">
        <v>135</v>
      </c>
      <c r="I671" s="73">
        <v>0.10661</v>
      </c>
      <c r="J671" s="63">
        <v>157401.75</v>
      </c>
      <c r="K671" s="63">
        <v>16780.599999999999</v>
      </c>
      <c r="L671" s="64"/>
      <c r="Y671" s="59"/>
      <c r="Z671" s="65" t="s">
        <v>2240</v>
      </c>
      <c r="AA671" s="65" t="s">
        <v>627</v>
      </c>
      <c r="AB671" s="70"/>
      <c r="AC671" s="70"/>
      <c r="AD671" s="74"/>
      <c r="AE671" s="78"/>
    </row>
    <row r="672" spans="1:31" ht="39" x14ac:dyDescent="0.25">
      <c r="A672" s="60" t="s">
        <v>1268</v>
      </c>
      <c r="B672" s="126" t="s">
        <v>2241</v>
      </c>
      <c r="C672" s="127"/>
      <c r="D672" s="128"/>
      <c r="E672" s="129" t="s">
        <v>2242</v>
      </c>
      <c r="F672" s="129"/>
      <c r="G672" s="129"/>
      <c r="H672" s="61" t="s">
        <v>299</v>
      </c>
      <c r="I672" s="76">
        <v>10</v>
      </c>
      <c r="J672" s="63">
        <v>43.24</v>
      </c>
      <c r="K672" s="63">
        <v>432.4</v>
      </c>
      <c r="L672" s="64"/>
      <c r="Y672" s="59"/>
      <c r="Z672" s="65" t="s">
        <v>2241</v>
      </c>
      <c r="AA672" s="65" t="s">
        <v>2242</v>
      </c>
      <c r="AB672" s="70"/>
      <c r="AC672" s="70"/>
      <c r="AD672" s="74"/>
      <c r="AE672" s="78"/>
    </row>
    <row r="673" spans="1:31" x14ac:dyDescent="0.25">
      <c r="A673" s="60" t="s">
        <v>1271</v>
      </c>
      <c r="B673" s="126" t="s">
        <v>2243</v>
      </c>
      <c r="C673" s="127"/>
      <c r="D673" s="128"/>
      <c r="E673" s="129" t="s">
        <v>2244</v>
      </c>
      <c r="F673" s="129"/>
      <c r="G673" s="129"/>
      <c r="H673" s="61" t="s">
        <v>296</v>
      </c>
      <c r="I673" s="76">
        <v>2</v>
      </c>
      <c r="J673" s="63">
        <v>342.54</v>
      </c>
      <c r="K673" s="63">
        <v>685.08</v>
      </c>
      <c r="L673" s="64"/>
      <c r="Y673" s="59"/>
      <c r="Z673" s="65" t="s">
        <v>2243</v>
      </c>
      <c r="AA673" s="65" t="s">
        <v>2244</v>
      </c>
      <c r="AB673" s="70"/>
      <c r="AC673" s="70"/>
      <c r="AD673" s="74"/>
      <c r="AE673" s="78"/>
    </row>
    <row r="674" spans="1:31" x14ac:dyDescent="0.25">
      <c r="A674" s="60" t="s">
        <v>1274</v>
      </c>
      <c r="B674" s="126" t="s">
        <v>2245</v>
      </c>
      <c r="C674" s="127"/>
      <c r="D674" s="128"/>
      <c r="E674" s="129" t="s">
        <v>2246</v>
      </c>
      <c r="F674" s="129"/>
      <c r="G674" s="129"/>
      <c r="H674" s="61" t="s">
        <v>296</v>
      </c>
      <c r="I674" s="76">
        <v>2</v>
      </c>
      <c r="J674" s="63">
        <v>280.26</v>
      </c>
      <c r="K674" s="63">
        <v>560.52</v>
      </c>
      <c r="L674" s="64"/>
      <c r="Y674" s="59"/>
      <c r="Z674" s="65" t="s">
        <v>2245</v>
      </c>
      <c r="AA674" s="65" t="s">
        <v>2246</v>
      </c>
      <c r="AB674" s="70"/>
      <c r="AC674" s="70"/>
      <c r="AD674" s="74"/>
      <c r="AE674" s="78"/>
    </row>
    <row r="675" spans="1:31" x14ac:dyDescent="0.25">
      <c r="A675" s="60" t="s">
        <v>1276</v>
      </c>
      <c r="B675" s="126" t="s">
        <v>2247</v>
      </c>
      <c r="C675" s="127"/>
      <c r="D675" s="128"/>
      <c r="E675" s="129" t="s">
        <v>2248</v>
      </c>
      <c r="F675" s="129"/>
      <c r="G675" s="129"/>
      <c r="H675" s="61" t="s">
        <v>296</v>
      </c>
      <c r="I675" s="76">
        <v>3</v>
      </c>
      <c r="J675" s="63">
        <v>133.76</v>
      </c>
      <c r="K675" s="63">
        <v>401.28</v>
      </c>
      <c r="L675" s="64"/>
      <c r="Y675" s="59"/>
      <c r="Z675" s="65" t="s">
        <v>2247</v>
      </c>
      <c r="AA675" s="65" t="s">
        <v>2248</v>
      </c>
      <c r="AB675" s="70"/>
      <c r="AC675" s="70"/>
      <c r="AD675" s="74"/>
      <c r="AE675" s="78"/>
    </row>
    <row r="676" spans="1:31" ht="26.25" x14ac:dyDescent="0.25">
      <c r="A676" s="60" t="s">
        <v>1279</v>
      </c>
      <c r="B676" s="126" t="s">
        <v>2249</v>
      </c>
      <c r="C676" s="127"/>
      <c r="D676" s="128"/>
      <c r="E676" s="129" t="s">
        <v>2250</v>
      </c>
      <c r="F676" s="129"/>
      <c r="G676" s="129"/>
      <c r="H676" s="61" t="s">
        <v>296</v>
      </c>
      <c r="I676" s="76">
        <v>1</v>
      </c>
      <c r="J676" s="63">
        <v>850.21</v>
      </c>
      <c r="K676" s="63">
        <v>850.21</v>
      </c>
      <c r="L676" s="64"/>
      <c r="Y676" s="59"/>
      <c r="Z676" s="65" t="s">
        <v>2249</v>
      </c>
      <c r="AA676" s="65" t="s">
        <v>2250</v>
      </c>
      <c r="AB676" s="70"/>
      <c r="AC676" s="70"/>
      <c r="AD676" s="74"/>
      <c r="AE676" s="78"/>
    </row>
    <row r="677" spans="1:31" x14ac:dyDescent="0.25">
      <c r="A677" s="130" t="s">
        <v>628</v>
      </c>
      <c r="B677" s="130"/>
      <c r="C677" s="130"/>
      <c r="D677" s="130"/>
      <c r="E677" s="130"/>
      <c r="F677" s="130"/>
      <c r="G677" s="130"/>
      <c r="H677" s="130"/>
      <c r="I677" s="130"/>
      <c r="J677" s="130"/>
      <c r="K677" s="130"/>
      <c r="L677" s="130"/>
      <c r="Y677" s="59"/>
      <c r="Z677" s="65"/>
      <c r="AA677" s="65"/>
      <c r="AB677" s="70"/>
      <c r="AC677" s="70"/>
      <c r="AD677" s="74" t="s">
        <v>628</v>
      </c>
      <c r="AE677" s="78"/>
    </row>
    <row r="678" spans="1:31" x14ac:dyDescent="0.25">
      <c r="A678" s="60" t="s">
        <v>1281</v>
      </c>
      <c r="B678" s="126" t="s">
        <v>2251</v>
      </c>
      <c r="C678" s="127"/>
      <c r="D678" s="128"/>
      <c r="E678" s="129" t="s">
        <v>630</v>
      </c>
      <c r="F678" s="129"/>
      <c r="G678" s="129"/>
      <c r="H678" s="61" t="s">
        <v>118</v>
      </c>
      <c r="I678" s="71">
        <v>0.1164</v>
      </c>
      <c r="J678" s="63">
        <v>54489.23</v>
      </c>
      <c r="K678" s="63">
        <v>6342.55</v>
      </c>
      <c r="L678" s="64"/>
      <c r="Y678" s="59"/>
      <c r="Z678" s="65" t="s">
        <v>2251</v>
      </c>
      <c r="AA678" s="65" t="s">
        <v>630</v>
      </c>
      <c r="AB678" s="70"/>
      <c r="AC678" s="70"/>
      <c r="AD678" s="74"/>
      <c r="AE678" s="78"/>
    </row>
    <row r="679" spans="1:31" x14ac:dyDescent="0.25">
      <c r="A679" s="60" t="s">
        <v>1284</v>
      </c>
      <c r="B679" s="126" t="s">
        <v>2252</v>
      </c>
      <c r="C679" s="127"/>
      <c r="D679" s="128"/>
      <c r="E679" s="129" t="s">
        <v>2253</v>
      </c>
      <c r="F679" s="129"/>
      <c r="G679" s="129"/>
      <c r="H679" s="61" t="s">
        <v>296</v>
      </c>
      <c r="I679" s="76">
        <v>2</v>
      </c>
      <c r="J679" s="63">
        <v>98067.74</v>
      </c>
      <c r="K679" s="63">
        <v>196135.48</v>
      </c>
      <c r="L679" s="64"/>
      <c r="Y679" s="59"/>
      <c r="Z679" s="65" t="s">
        <v>2252</v>
      </c>
      <c r="AA679" s="65" t="s">
        <v>2253</v>
      </c>
      <c r="AB679" s="70"/>
      <c r="AC679" s="70"/>
      <c r="AD679" s="74"/>
      <c r="AE679" s="78"/>
    </row>
    <row r="680" spans="1:31" ht="26.25" x14ac:dyDescent="0.25">
      <c r="A680" s="60" t="s">
        <v>1286</v>
      </c>
      <c r="B680" s="126" t="s">
        <v>2254</v>
      </c>
      <c r="C680" s="127"/>
      <c r="D680" s="128"/>
      <c r="E680" s="129" t="s">
        <v>331</v>
      </c>
      <c r="F680" s="129"/>
      <c r="G680" s="129"/>
      <c r="H680" s="61" t="s">
        <v>332</v>
      </c>
      <c r="I680" s="72">
        <v>0.2</v>
      </c>
      <c r="J680" s="63">
        <v>6058.21</v>
      </c>
      <c r="K680" s="63">
        <v>1211.6400000000001</v>
      </c>
      <c r="L680" s="64"/>
      <c r="Y680" s="59"/>
      <c r="Z680" s="65" t="s">
        <v>2254</v>
      </c>
      <c r="AA680" s="65" t="s">
        <v>331</v>
      </c>
      <c r="AB680" s="70"/>
      <c r="AC680" s="70"/>
      <c r="AD680" s="74"/>
      <c r="AE680" s="78"/>
    </row>
    <row r="681" spans="1:31" ht="39" x14ac:dyDescent="0.25">
      <c r="A681" s="60" t="s">
        <v>1287</v>
      </c>
      <c r="B681" s="126" t="s">
        <v>2255</v>
      </c>
      <c r="C681" s="127"/>
      <c r="D681" s="128"/>
      <c r="E681" s="129" t="s">
        <v>1625</v>
      </c>
      <c r="F681" s="129"/>
      <c r="G681" s="129"/>
      <c r="H681" s="61" t="s">
        <v>296</v>
      </c>
      <c r="I681" s="76">
        <v>2</v>
      </c>
      <c r="J681" s="63">
        <v>708.73</v>
      </c>
      <c r="K681" s="63">
        <v>1417.46</v>
      </c>
      <c r="L681" s="64"/>
      <c r="Y681" s="59"/>
      <c r="Z681" s="65" t="s">
        <v>2255</v>
      </c>
      <c r="AA681" s="65" t="s">
        <v>1625</v>
      </c>
      <c r="AB681" s="70"/>
      <c r="AC681" s="70"/>
      <c r="AD681" s="74"/>
      <c r="AE681" s="78"/>
    </row>
    <row r="682" spans="1:31" ht="26.25" x14ac:dyDescent="0.25">
      <c r="A682" s="60" t="s">
        <v>1289</v>
      </c>
      <c r="B682" s="126" t="s">
        <v>2256</v>
      </c>
      <c r="C682" s="127"/>
      <c r="D682" s="128"/>
      <c r="E682" s="129" t="s">
        <v>1628</v>
      </c>
      <c r="F682" s="129"/>
      <c r="G682" s="129"/>
      <c r="H682" s="61" t="s">
        <v>296</v>
      </c>
      <c r="I682" s="76">
        <v>2</v>
      </c>
      <c r="J682" s="63">
        <v>1190.71</v>
      </c>
      <c r="K682" s="63">
        <v>2381.42</v>
      </c>
      <c r="L682" s="64"/>
      <c r="Y682" s="59"/>
      <c r="Z682" s="65" t="s">
        <v>2256</v>
      </c>
      <c r="AA682" s="65" t="s">
        <v>1628</v>
      </c>
      <c r="AB682" s="70"/>
      <c r="AC682" s="70"/>
      <c r="AD682" s="74"/>
      <c r="AE682" s="78"/>
    </row>
    <row r="683" spans="1:31" x14ac:dyDescent="0.25">
      <c r="A683" s="130" t="s">
        <v>632</v>
      </c>
      <c r="B683" s="130"/>
      <c r="C683" s="130"/>
      <c r="D683" s="130"/>
      <c r="E683" s="130"/>
      <c r="F683" s="130"/>
      <c r="G683" s="130"/>
      <c r="H683" s="130"/>
      <c r="I683" s="130"/>
      <c r="J683" s="130"/>
      <c r="K683" s="130"/>
      <c r="L683" s="130"/>
      <c r="Y683" s="59"/>
      <c r="Z683" s="65"/>
      <c r="AA683" s="65"/>
      <c r="AB683" s="70"/>
      <c r="AC683" s="70"/>
      <c r="AD683" s="74" t="s">
        <v>632</v>
      </c>
      <c r="AE683" s="78"/>
    </row>
    <row r="684" spans="1:31" ht="26.25" x14ac:dyDescent="0.25">
      <c r="A684" s="60" t="s">
        <v>1292</v>
      </c>
      <c r="B684" s="126" t="s">
        <v>2257</v>
      </c>
      <c r="C684" s="127"/>
      <c r="D684" s="128"/>
      <c r="E684" s="129" t="s">
        <v>634</v>
      </c>
      <c r="F684" s="129"/>
      <c r="G684" s="129"/>
      <c r="H684" s="61" t="s">
        <v>635</v>
      </c>
      <c r="I684" s="73">
        <v>2.29657</v>
      </c>
      <c r="J684" s="63">
        <v>33650.19</v>
      </c>
      <c r="K684" s="63">
        <v>77280.02</v>
      </c>
      <c r="L684" s="64"/>
      <c r="Y684" s="59"/>
      <c r="Z684" s="65" t="s">
        <v>2257</v>
      </c>
      <c r="AA684" s="65" t="s">
        <v>634</v>
      </c>
      <c r="AB684" s="70"/>
      <c r="AC684" s="70"/>
      <c r="AD684" s="74"/>
      <c r="AE684" s="78"/>
    </row>
    <row r="685" spans="1:31" ht="26.25" x14ac:dyDescent="0.25">
      <c r="A685" s="60" t="s">
        <v>1295</v>
      </c>
      <c r="B685" s="126" t="s">
        <v>2258</v>
      </c>
      <c r="C685" s="127"/>
      <c r="D685" s="128"/>
      <c r="E685" s="129" t="s">
        <v>2259</v>
      </c>
      <c r="F685" s="129"/>
      <c r="G685" s="129"/>
      <c r="H685" s="61" t="s">
        <v>1340</v>
      </c>
      <c r="I685" s="71">
        <v>2411.3984999999998</v>
      </c>
      <c r="J685" s="63">
        <v>24.37</v>
      </c>
      <c r="K685" s="63">
        <v>58765.78</v>
      </c>
      <c r="L685" s="64"/>
      <c r="Y685" s="59"/>
      <c r="Z685" s="65" t="s">
        <v>2258</v>
      </c>
      <c r="AA685" s="65" t="s">
        <v>2259</v>
      </c>
      <c r="AB685" s="70"/>
      <c r="AC685" s="70"/>
      <c r="AD685" s="74"/>
      <c r="AE685" s="78"/>
    </row>
    <row r="686" spans="1:31" x14ac:dyDescent="0.25">
      <c r="A686" s="60" t="s">
        <v>1297</v>
      </c>
      <c r="B686" s="126" t="s">
        <v>2260</v>
      </c>
      <c r="C686" s="127"/>
      <c r="D686" s="128"/>
      <c r="E686" s="129" t="s">
        <v>637</v>
      </c>
      <c r="F686" s="129"/>
      <c r="G686" s="129"/>
      <c r="H686" s="61" t="s">
        <v>170</v>
      </c>
      <c r="I686" s="66">
        <v>8.0380000000000003</v>
      </c>
      <c r="J686" s="63">
        <v>69870.45</v>
      </c>
      <c r="K686" s="63">
        <v>561618.68000000005</v>
      </c>
      <c r="L686" s="64"/>
      <c r="Y686" s="59"/>
      <c r="Z686" s="65" t="s">
        <v>2260</v>
      </c>
      <c r="AA686" s="65" t="s">
        <v>637</v>
      </c>
      <c r="AB686" s="70"/>
      <c r="AC686" s="70"/>
      <c r="AD686" s="74"/>
      <c r="AE686" s="78"/>
    </row>
    <row r="687" spans="1:31" x14ac:dyDescent="0.25">
      <c r="A687" s="60" t="s">
        <v>1299</v>
      </c>
      <c r="B687" s="126" t="s">
        <v>2261</v>
      </c>
      <c r="C687" s="127"/>
      <c r="D687" s="128"/>
      <c r="E687" s="129" t="s">
        <v>2262</v>
      </c>
      <c r="F687" s="129"/>
      <c r="G687" s="129"/>
      <c r="H687" s="61" t="s">
        <v>131</v>
      </c>
      <c r="I687" s="62">
        <v>884.18</v>
      </c>
      <c r="J687" s="63">
        <v>708.79</v>
      </c>
      <c r="K687" s="63">
        <v>626697.93999999994</v>
      </c>
      <c r="L687" s="64"/>
      <c r="Y687" s="59"/>
      <c r="Z687" s="65" t="s">
        <v>2261</v>
      </c>
      <c r="AA687" s="65" t="s">
        <v>2262</v>
      </c>
      <c r="AB687" s="70"/>
      <c r="AC687" s="70"/>
      <c r="AD687" s="74"/>
      <c r="AE687" s="78"/>
    </row>
    <row r="688" spans="1:31" ht="39" x14ac:dyDescent="0.25">
      <c r="A688" s="60" t="s">
        <v>1301</v>
      </c>
      <c r="B688" s="126" t="s">
        <v>2263</v>
      </c>
      <c r="C688" s="127"/>
      <c r="D688" s="128"/>
      <c r="E688" s="129" t="s">
        <v>640</v>
      </c>
      <c r="F688" s="129"/>
      <c r="G688" s="129"/>
      <c r="H688" s="61" t="s">
        <v>635</v>
      </c>
      <c r="I688" s="73">
        <v>2.29657</v>
      </c>
      <c r="J688" s="63">
        <v>394097.69</v>
      </c>
      <c r="K688" s="63">
        <v>905072.93</v>
      </c>
      <c r="L688" s="64"/>
      <c r="Y688" s="59"/>
      <c r="Z688" s="65" t="s">
        <v>2263</v>
      </c>
      <c r="AA688" s="65" t="s">
        <v>640</v>
      </c>
      <c r="AB688" s="70"/>
      <c r="AC688" s="70"/>
      <c r="AD688" s="74"/>
      <c r="AE688" s="78"/>
    </row>
    <row r="689" spans="1:31" ht="26.25" x14ac:dyDescent="0.25">
      <c r="A689" s="60" t="s">
        <v>1303</v>
      </c>
      <c r="B689" s="126" t="s">
        <v>2264</v>
      </c>
      <c r="C689" s="127"/>
      <c r="D689" s="128"/>
      <c r="E689" s="129" t="s">
        <v>643</v>
      </c>
      <c r="F689" s="129"/>
      <c r="G689" s="129"/>
      <c r="H689" s="61" t="s">
        <v>635</v>
      </c>
      <c r="I689" s="73">
        <v>-2.29657</v>
      </c>
      <c r="J689" s="63">
        <v>27332.45</v>
      </c>
      <c r="K689" s="63">
        <v>-62770.879999999997</v>
      </c>
      <c r="L689" s="64"/>
      <c r="Y689" s="59"/>
      <c r="Z689" s="65" t="s">
        <v>2264</v>
      </c>
      <c r="AA689" s="65" t="s">
        <v>643</v>
      </c>
      <c r="AB689" s="70"/>
      <c r="AC689" s="70"/>
      <c r="AD689" s="74"/>
      <c r="AE689" s="78"/>
    </row>
    <row r="690" spans="1:31" ht="39" x14ac:dyDescent="0.25">
      <c r="A690" s="60" t="s">
        <v>1305</v>
      </c>
      <c r="B690" s="126" t="s">
        <v>2265</v>
      </c>
      <c r="C690" s="127"/>
      <c r="D690" s="128"/>
      <c r="E690" s="129" t="s">
        <v>646</v>
      </c>
      <c r="F690" s="129"/>
      <c r="G690" s="129"/>
      <c r="H690" s="61" t="s">
        <v>635</v>
      </c>
      <c r="I690" s="73">
        <v>2.29657</v>
      </c>
      <c r="J690" s="63">
        <v>473880.35</v>
      </c>
      <c r="K690" s="63">
        <v>1088299.3999999999</v>
      </c>
      <c r="L690" s="64"/>
      <c r="Y690" s="59"/>
      <c r="Z690" s="65" t="s">
        <v>2265</v>
      </c>
      <c r="AA690" s="65" t="s">
        <v>646</v>
      </c>
      <c r="AB690" s="70"/>
      <c r="AC690" s="70"/>
      <c r="AD690" s="74"/>
      <c r="AE690" s="78"/>
    </row>
    <row r="691" spans="1:31" ht="26.25" x14ac:dyDescent="0.25">
      <c r="A691" s="60" t="s">
        <v>1308</v>
      </c>
      <c r="B691" s="126" t="s">
        <v>2266</v>
      </c>
      <c r="C691" s="127"/>
      <c r="D691" s="128"/>
      <c r="E691" s="129" t="s">
        <v>643</v>
      </c>
      <c r="F691" s="129"/>
      <c r="G691" s="129"/>
      <c r="H691" s="61" t="s">
        <v>635</v>
      </c>
      <c r="I691" s="73">
        <v>-2.29657</v>
      </c>
      <c r="J691" s="63">
        <v>27332.45</v>
      </c>
      <c r="K691" s="63">
        <v>-62770.879999999997</v>
      </c>
      <c r="L691" s="64"/>
      <c r="Y691" s="59"/>
      <c r="Z691" s="65" t="s">
        <v>2266</v>
      </c>
      <c r="AA691" s="65" t="s">
        <v>643</v>
      </c>
      <c r="AB691" s="70"/>
      <c r="AC691" s="70"/>
      <c r="AD691" s="74"/>
      <c r="AE691" s="78"/>
    </row>
    <row r="692" spans="1:31" ht="39" x14ac:dyDescent="0.25">
      <c r="A692" s="60" t="s">
        <v>1311</v>
      </c>
      <c r="B692" s="126" t="s">
        <v>2267</v>
      </c>
      <c r="C692" s="127"/>
      <c r="D692" s="128"/>
      <c r="E692" s="129" t="s">
        <v>650</v>
      </c>
      <c r="F692" s="129"/>
      <c r="G692" s="129"/>
      <c r="H692" s="61" t="s">
        <v>635</v>
      </c>
      <c r="I692" s="73">
        <v>2.29657</v>
      </c>
      <c r="J692" s="63">
        <v>83022.83</v>
      </c>
      <c r="K692" s="63">
        <v>190667.74</v>
      </c>
      <c r="L692" s="64"/>
      <c r="Y692" s="59"/>
      <c r="Z692" s="65" t="s">
        <v>2267</v>
      </c>
      <c r="AA692" s="65" t="s">
        <v>650</v>
      </c>
      <c r="AB692" s="70"/>
      <c r="AC692" s="70"/>
      <c r="AD692" s="74"/>
      <c r="AE692" s="78"/>
    </row>
    <row r="693" spans="1:31" x14ac:dyDescent="0.25">
      <c r="A693" s="60" t="s">
        <v>1313</v>
      </c>
      <c r="B693" s="126" t="s">
        <v>2268</v>
      </c>
      <c r="C693" s="127"/>
      <c r="D693" s="128"/>
      <c r="E693" s="129" t="s">
        <v>2269</v>
      </c>
      <c r="F693" s="129"/>
      <c r="G693" s="129"/>
      <c r="H693" s="61" t="s">
        <v>118</v>
      </c>
      <c r="I693" s="75">
        <v>1.607599</v>
      </c>
      <c r="J693" s="63">
        <v>40415.68</v>
      </c>
      <c r="K693" s="63">
        <v>64972.21</v>
      </c>
      <c r="L693" s="64"/>
      <c r="Y693" s="59"/>
      <c r="Z693" s="65" t="s">
        <v>2268</v>
      </c>
      <c r="AA693" s="65" t="s">
        <v>2269</v>
      </c>
      <c r="AB693" s="70"/>
      <c r="AC693" s="70"/>
      <c r="AD693" s="74"/>
      <c r="AE693" s="78"/>
    </row>
    <row r="694" spans="1:31" x14ac:dyDescent="0.25">
      <c r="A694" s="60" t="s">
        <v>1316</v>
      </c>
      <c r="B694" s="126" t="s">
        <v>2270</v>
      </c>
      <c r="C694" s="127"/>
      <c r="D694" s="128"/>
      <c r="E694" s="129" t="s">
        <v>2271</v>
      </c>
      <c r="F694" s="129"/>
      <c r="G694" s="129"/>
      <c r="H694" s="61" t="s">
        <v>118</v>
      </c>
      <c r="I694" s="75">
        <v>212.478656</v>
      </c>
      <c r="J694" s="63">
        <v>5631.07</v>
      </c>
      <c r="K694" s="63">
        <v>1196482.19</v>
      </c>
      <c r="L694" s="64"/>
      <c r="Y694" s="59"/>
      <c r="Z694" s="65" t="s">
        <v>2270</v>
      </c>
      <c r="AA694" s="65" t="s">
        <v>2271</v>
      </c>
      <c r="AB694" s="70"/>
      <c r="AC694" s="70"/>
      <c r="AD694" s="74"/>
      <c r="AE694" s="78"/>
    </row>
    <row r="695" spans="1:31" ht="26.25" x14ac:dyDescent="0.25">
      <c r="A695" s="60" t="s">
        <v>1319</v>
      </c>
      <c r="B695" s="126" t="s">
        <v>2272</v>
      </c>
      <c r="C695" s="127"/>
      <c r="D695" s="128"/>
      <c r="E695" s="129" t="s">
        <v>652</v>
      </c>
      <c r="F695" s="129"/>
      <c r="G695" s="129"/>
      <c r="H695" s="61" t="s">
        <v>635</v>
      </c>
      <c r="I695" s="73">
        <v>2.29657</v>
      </c>
      <c r="J695" s="63">
        <v>22817.1</v>
      </c>
      <c r="K695" s="63">
        <v>52401.07</v>
      </c>
      <c r="L695" s="64"/>
      <c r="Y695" s="59"/>
      <c r="Z695" s="65" t="s">
        <v>2272</v>
      </c>
      <c r="AA695" s="65" t="s">
        <v>652</v>
      </c>
      <c r="AB695" s="70"/>
      <c r="AC695" s="70"/>
      <c r="AD695" s="74"/>
      <c r="AE695" s="78"/>
    </row>
    <row r="696" spans="1:31" x14ac:dyDescent="0.25">
      <c r="A696" s="60" t="s">
        <v>1322</v>
      </c>
      <c r="B696" s="126" t="s">
        <v>2273</v>
      </c>
      <c r="C696" s="127"/>
      <c r="D696" s="128"/>
      <c r="E696" s="129" t="s">
        <v>2271</v>
      </c>
      <c r="F696" s="129"/>
      <c r="G696" s="129"/>
      <c r="H696" s="61" t="s">
        <v>118</v>
      </c>
      <c r="I696" s="75">
        <v>159.358993</v>
      </c>
      <c r="J696" s="63">
        <v>5631.07</v>
      </c>
      <c r="K696" s="63">
        <v>897361.64</v>
      </c>
      <c r="L696" s="64"/>
      <c r="Y696" s="59"/>
      <c r="Z696" s="65" t="s">
        <v>2273</v>
      </c>
      <c r="AA696" s="65" t="s">
        <v>2271</v>
      </c>
      <c r="AB696" s="70"/>
      <c r="AC696" s="70"/>
      <c r="AD696" s="74"/>
      <c r="AE696" s="78"/>
    </row>
    <row r="697" spans="1:31" ht="39" x14ac:dyDescent="0.25">
      <c r="A697" s="60" t="s">
        <v>1325</v>
      </c>
      <c r="B697" s="126" t="s">
        <v>2274</v>
      </c>
      <c r="C697" s="127"/>
      <c r="D697" s="128"/>
      <c r="E697" s="129" t="s">
        <v>650</v>
      </c>
      <c r="F697" s="129"/>
      <c r="G697" s="129"/>
      <c r="H697" s="61" t="s">
        <v>635</v>
      </c>
      <c r="I697" s="73">
        <v>2.29657</v>
      </c>
      <c r="J697" s="63">
        <v>83022.83</v>
      </c>
      <c r="K697" s="63">
        <v>190667.74</v>
      </c>
      <c r="L697" s="64"/>
      <c r="Y697" s="59"/>
      <c r="Z697" s="65" t="s">
        <v>2274</v>
      </c>
      <c r="AA697" s="65" t="s">
        <v>650</v>
      </c>
      <c r="AB697" s="70"/>
      <c r="AC697" s="70"/>
      <c r="AD697" s="74"/>
      <c r="AE697" s="78"/>
    </row>
    <row r="698" spans="1:31" x14ac:dyDescent="0.25">
      <c r="A698" s="60" t="s">
        <v>1327</v>
      </c>
      <c r="B698" s="126" t="s">
        <v>2275</v>
      </c>
      <c r="C698" s="127"/>
      <c r="D698" s="128"/>
      <c r="E698" s="129" t="s">
        <v>2269</v>
      </c>
      <c r="F698" s="129"/>
      <c r="G698" s="129"/>
      <c r="H698" s="61" t="s">
        <v>118</v>
      </c>
      <c r="I698" s="75">
        <v>0.688971</v>
      </c>
      <c r="J698" s="63">
        <v>40415.69</v>
      </c>
      <c r="K698" s="63">
        <v>27845.24</v>
      </c>
      <c r="L698" s="64"/>
      <c r="Y698" s="59"/>
      <c r="Z698" s="65" t="s">
        <v>2275</v>
      </c>
      <c r="AA698" s="65" t="s">
        <v>2269</v>
      </c>
      <c r="AB698" s="70"/>
      <c r="AC698" s="70"/>
      <c r="AD698" s="74"/>
      <c r="AE698" s="78"/>
    </row>
    <row r="699" spans="1:31" x14ac:dyDescent="0.25">
      <c r="A699" s="60" t="s">
        <v>1329</v>
      </c>
      <c r="B699" s="126" t="s">
        <v>2276</v>
      </c>
      <c r="C699" s="127"/>
      <c r="D699" s="128"/>
      <c r="E699" s="129" t="s">
        <v>2277</v>
      </c>
      <c r="F699" s="129"/>
      <c r="G699" s="129"/>
      <c r="H699" s="61" t="s">
        <v>118</v>
      </c>
      <c r="I699" s="77">
        <v>221.84866239999999</v>
      </c>
      <c r="J699" s="63">
        <v>6233.58</v>
      </c>
      <c r="K699" s="63">
        <v>1382911.38</v>
      </c>
      <c r="L699" s="64"/>
      <c r="Y699" s="59"/>
      <c r="Z699" s="65" t="s">
        <v>2276</v>
      </c>
      <c r="AA699" s="65" t="s">
        <v>2277</v>
      </c>
      <c r="AB699" s="70"/>
      <c r="AC699" s="70"/>
      <c r="AD699" s="74"/>
      <c r="AE699" s="78"/>
    </row>
    <row r="700" spans="1:31" ht="26.25" x14ac:dyDescent="0.25">
      <c r="A700" s="60" t="s">
        <v>1331</v>
      </c>
      <c r="B700" s="126" t="s">
        <v>2278</v>
      </c>
      <c r="C700" s="127"/>
      <c r="D700" s="128"/>
      <c r="E700" s="129" t="s">
        <v>652</v>
      </c>
      <c r="F700" s="129"/>
      <c r="G700" s="129"/>
      <c r="H700" s="61" t="s">
        <v>635</v>
      </c>
      <c r="I700" s="73">
        <v>2.29657</v>
      </c>
      <c r="J700" s="63">
        <v>7605.71</v>
      </c>
      <c r="K700" s="63">
        <v>17467.05</v>
      </c>
      <c r="L700" s="64"/>
      <c r="Y700" s="59"/>
      <c r="Z700" s="65" t="s">
        <v>2278</v>
      </c>
      <c r="AA700" s="65" t="s">
        <v>652</v>
      </c>
      <c r="AB700" s="70"/>
      <c r="AC700" s="70"/>
      <c r="AD700" s="74"/>
      <c r="AE700" s="78"/>
    </row>
    <row r="701" spans="1:31" x14ac:dyDescent="0.25">
      <c r="A701" s="60" t="s">
        <v>1333</v>
      </c>
      <c r="B701" s="126" t="s">
        <v>2279</v>
      </c>
      <c r="C701" s="127"/>
      <c r="D701" s="128"/>
      <c r="E701" s="129" t="s">
        <v>2277</v>
      </c>
      <c r="F701" s="129"/>
      <c r="G701" s="129"/>
      <c r="H701" s="61" t="s">
        <v>118</v>
      </c>
      <c r="I701" s="77">
        <v>55.462165599999999</v>
      </c>
      <c r="J701" s="63">
        <v>6233.58</v>
      </c>
      <c r="K701" s="63">
        <v>345727.85</v>
      </c>
      <c r="L701" s="64"/>
      <c r="Y701" s="59"/>
      <c r="Z701" s="65" t="s">
        <v>2279</v>
      </c>
      <c r="AA701" s="65" t="s">
        <v>2277</v>
      </c>
      <c r="AB701" s="70"/>
      <c r="AC701" s="70"/>
      <c r="AD701" s="74"/>
      <c r="AE701" s="78"/>
    </row>
    <row r="702" spans="1:31" x14ac:dyDescent="0.25">
      <c r="A702" s="130" t="s">
        <v>655</v>
      </c>
      <c r="B702" s="130"/>
      <c r="C702" s="130"/>
      <c r="D702" s="130"/>
      <c r="E702" s="130"/>
      <c r="F702" s="130"/>
      <c r="G702" s="130"/>
      <c r="H702" s="130"/>
      <c r="I702" s="130"/>
      <c r="J702" s="130"/>
      <c r="K702" s="130"/>
      <c r="L702" s="130"/>
      <c r="Y702" s="59"/>
      <c r="Z702" s="65"/>
      <c r="AA702" s="65"/>
      <c r="AB702" s="70"/>
      <c r="AC702" s="70"/>
      <c r="AD702" s="74" t="s">
        <v>655</v>
      </c>
      <c r="AE702" s="78"/>
    </row>
    <row r="703" spans="1:31" x14ac:dyDescent="0.25">
      <c r="A703" s="60" t="s">
        <v>1334</v>
      </c>
      <c r="B703" s="126" t="s">
        <v>2280</v>
      </c>
      <c r="C703" s="127"/>
      <c r="D703" s="128"/>
      <c r="E703" s="129" t="s">
        <v>637</v>
      </c>
      <c r="F703" s="129"/>
      <c r="G703" s="129"/>
      <c r="H703" s="61" t="s">
        <v>170</v>
      </c>
      <c r="I703" s="71">
        <v>17.505700000000001</v>
      </c>
      <c r="J703" s="63">
        <v>69870.45</v>
      </c>
      <c r="K703" s="63">
        <v>1223131.1399999999</v>
      </c>
      <c r="L703" s="64"/>
      <c r="Y703" s="59"/>
      <c r="Z703" s="65" t="s">
        <v>2280</v>
      </c>
      <c r="AA703" s="65" t="s">
        <v>637</v>
      </c>
      <c r="AB703" s="70"/>
      <c r="AC703" s="70"/>
      <c r="AD703" s="74"/>
      <c r="AE703" s="78"/>
    </row>
    <row r="704" spans="1:31" x14ac:dyDescent="0.25">
      <c r="A704" s="60" t="s">
        <v>1335</v>
      </c>
      <c r="B704" s="126" t="s">
        <v>2281</v>
      </c>
      <c r="C704" s="127"/>
      <c r="D704" s="128"/>
      <c r="E704" s="129" t="s">
        <v>1177</v>
      </c>
      <c r="F704" s="129"/>
      <c r="G704" s="129"/>
      <c r="H704" s="61" t="s">
        <v>131</v>
      </c>
      <c r="I704" s="66">
        <v>1925.627</v>
      </c>
      <c r="J704" s="63">
        <v>708.79</v>
      </c>
      <c r="K704" s="63">
        <v>1364865.16</v>
      </c>
      <c r="L704" s="64"/>
      <c r="Y704" s="59"/>
      <c r="Z704" s="65" t="s">
        <v>2281</v>
      </c>
      <c r="AA704" s="65" t="s">
        <v>1177</v>
      </c>
      <c r="AB704" s="70"/>
      <c r="AC704" s="70"/>
      <c r="AD704" s="74"/>
      <c r="AE704" s="78"/>
    </row>
    <row r="705" spans="1:31" ht="26.25" x14ac:dyDescent="0.25">
      <c r="A705" s="60" t="s">
        <v>1336</v>
      </c>
      <c r="B705" s="126" t="s">
        <v>2282</v>
      </c>
      <c r="C705" s="127"/>
      <c r="D705" s="128"/>
      <c r="E705" s="129" t="s">
        <v>659</v>
      </c>
      <c r="F705" s="129"/>
      <c r="G705" s="129"/>
      <c r="H705" s="61" t="s">
        <v>635</v>
      </c>
      <c r="I705" s="71">
        <v>17.505700000000001</v>
      </c>
      <c r="J705" s="63">
        <v>508077.33</v>
      </c>
      <c r="K705" s="63">
        <v>8894249.3200000003</v>
      </c>
      <c r="L705" s="64"/>
      <c r="Y705" s="59"/>
      <c r="Z705" s="65" t="s">
        <v>2282</v>
      </c>
      <c r="AA705" s="65" t="s">
        <v>659</v>
      </c>
      <c r="AB705" s="70"/>
      <c r="AC705" s="70"/>
      <c r="AD705" s="74"/>
      <c r="AE705" s="78"/>
    </row>
    <row r="706" spans="1:31" x14ac:dyDescent="0.25">
      <c r="A706" s="67"/>
      <c r="B706" s="118" t="s">
        <v>1083</v>
      </c>
      <c r="C706" s="119"/>
      <c r="D706" s="119"/>
      <c r="E706" s="119"/>
      <c r="F706" s="119"/>
      <c r="G706" s="119"/>
      <c r="H706" s="119"/>
      <c r="I706" s="119"/>
      <c r="J706" s="120"/>
      <c r="K706" s="68">
        <v>175583265.13999999</v>
      </c>
      <c r="L706" s="69"/>
      <c r="Y706" s="59"/>
      <c r="Z706" s="65"/>
      <c r="AA706" s="65"/>
      <c r="AB706" s="70" t="s">
        <v>1083</v>
      </c>
      <c r="AC706" s="70"/>
      <c r="AD706" s="74"/>
      <c r="AE706" s="78"/>
    </row>
    <row r="707" spans="1:31" x14ac:dyDescent="0.25">
      <c r="A707" s="125" t="s">
        <v>1084</v>
      </c>
      <c r="B707" s="125"/>
      <c r="C707" s="125"/>
      <c r="D707" s="125"/>
      <c r="E707" s="125"/>
      <c r="F707" s="125"/>
      <c r="G707" s="125"/>
      <c r="H707" s="125"/>
      <c r="I707" s="125"/>
      <c r="J707" s="125"/>
      <c r="K707" s="125"/>
      <c r="L707" s="125"/>
      <c r="Y707" s="59" t="s">
        <v>1084</v>
      </c>
      <c r="Z707" s="65"/>
      <c r="AA707" s="65"/>
      <c r="AB707" s="70"/>
      <c r="AC707" s="70"/>
      <c r="AD707" s="74"/>
      <c r="AE707" s="78"/>
    </row>
    <row r="708" spans="1:31" ht="26.25" x14ac:dyDescent="0.25">
      <c r="A708" s="60" t="s">
        <v>1337</v>
      </c>
      <c r="B708" s="126" t="s">
        <v>661</v>
      </c>
      <c r="C708" s="127"/>
      <c r="D708" s="128"/>
      <c r="E708" s="129" t="s">
        <v>662</v>
      </c>
      <c r="F708" s="129"/>
      <c r="G708" s="129"/>
      <c r="H708" s="61" t="s">
        <v>127</v>
      </c>
      <c r="I708" s="73">
        <v>0.60207999999999995</v>
      </c>
      <c r="J708" s="63">
        <v>32762.16</v>
      </c>
      <c r="K708" s="63">
        <v>19725.439999999999</v>
      </c>
      <c r="L708" s="64"/>
      <c r="Y708" s="59"/>
      <c r="Z708" s="65" t="s">
        <v>661</v>
      </c>
      <c r="AA708" s="65" t="s">
        <v>662</v>
      </c>
      <c r="AB708" s="70"/>
      <c r="AC708" s="70"/>
      <c r="AD708" s="74"/>
      <c r="AE708" s="78"/>
    </row>
    <row r="709" spans="1:31" ht="26.25" x14ac:dyDescent="0.25">
      <c r="A709" s="60" t="s">
        <v>1341</v>
      </c>
      <c r="B709" s="126" t="s">
        <v>664</v>
      </c>
      <c r="C709" s="127"/>
      <c r="D709" s="128"/>
      <c r="E709" s="129" t="s">
        <v>665</v>
      </c>
      <c r="F709" s="129"/>
      <c r="G709" s="129"/>
      <c r="H709" s="61" t="s">
        <v>127</v>
      </c>
      <c r="I709" s="73">
        <v>0.60207999999999995</v>
      </c>
      <c r="J709" s="63">
        <v>27520.2</v>
      </c>
      <c r="K709" s="63">
        <v>16569.36</v>
      </c>
      <c r="L709" s="64"/>
      <c r="Y709" s="59"/>
      <c r="Z709" s="65" t="s">
        <v>664</v>
      </c>
      <c r="AA709" s="65" t="s">
        <v>665</v>
      </c>
      <c r="AB709" s="70"/>
      <c r="AC709" s="70"/>
      <c r="AD709" s="74"/>
      <c r="AE709" s="78"/>
    </row>
    <row r="710" spans="1:31" ht="26.25" x14ac:dyDescent="0.25">
      <c r="A710" s="60" t="s">
        <v>1343</v>
      </c>
      <c r="B710" s="126" t="s">
        <v>667</v>
      </c>
      <c r="C710" s="127"/>
      <c r="D710" s="128"/>
      <c r="E710" s="129" t="s">
        <v>668</v>
      </c>
      <c r="F710" s="129"/>
      <c r="G710" s="129"/>
      <c r="H710" s="61" t="s">
        <v>127</v>
      </c>
      <c r="I710" s="73">
        <v>0.26128000000000001</v>
      </c>
      <c r="J710" s="63">
        <v>78544.009999999995</v>
      </c>
      <c r="K710" s="63">
        <v>20521.98</v>
      </c>
      <c r="L710" s="64"/>
      <c r="Y710" s="59"/>
      <c r="Z710" s="65" t="s">
        <v>667</v>
      </c>
      <c r="AA710" s="65" t="s">
        <v>668</v>
      </c>
      <c r="AB710" s="70"/>
      <c r="AC710" s="70"/>
      <c r="AD710" s="74"/>
      <c r="AE710" s="78"/>
    </row>
    <row r="711" spans="1:31" ht="26.25" x14ac:dyDescent="0.25">
      <c r="A711" s="60" t="s">
        <v>1344</v>
      </c>
      <c r="B711" s="126" t="s">
        <v>670</v>
      </c>
      <c r="C711" s="127"/>
      <c r="D711" s="128"/>
      <c r="E711" s="129" t="s">
        <v>662</v>
      </c>
      <c r="F711" s="129"/>
      <c r="G711" s="129"/>
      <c r="H711" s="61" t="s">
        <v>127</v>
      </c>
      <c r="I711" s="73">
        <v>4.4589999999999998E-2</v>
      </c>
      <c r="J711" s="63">
        <v>32762.31</v>
      </c>
      <c r="K711" s="63">
        <v>1460.87</v>
      </c>
      <c r="L711" s="64"/>
      <c r="Y711" s="59"/>
      <c r="Z711" s="65" t="s">
        <v>670</v>
      </c>
      <c r="AA711" s="65" t="s">
        <v>662</v>
      </c>
      <c r="AB711" s="70"/>
      <c r="AC711" s="70"/>
      <c r="AD711" s="74"/>
      <c r="AE711" s="78"/>
    </row>
    <row r="712" spans="1:31" ht="26.25" x14ac:dyDescent="0.25">
      <c r="A712" s="60" t="s">
        <v>1346</v>
      </c>
      <c r="B712" s="126" t="s">
        <v>672</v>
      </c>
      <c r="C712" s="127"/>
      <c r="D712" s="128"/>
      <c r="E712" s="129" t="s">
        <v>665</v>
      </c>
      <c r="F712" s="129"/>
      <c r="G712" s="129"/>
      <c r="H712" s="61" t="s">
        <v>127</v>
      </c>
      <c r="I712" s="73">
        <v>4.4589999999999998E-2</v>
      </c>
      <c r="J712" s="63">
        <v>27520.16</v>
      </c>
      <c r="K712" s="63">
        <v>1227.1199999999999</v>
      </c>
      <c r="L712" s="64"/>
      <c r="Y712" s="59"/>
      <c r="Z712" s="65" t="s">
        <v>672</v>
      </c>
      <c r="AA712" s="65" t="s">
        <v>665</v>
      </c>
      <c r="AB712" s="70"/>
      <c r="AC712" s="70"/>
      <c r="AD712" s="74"/>
      <c r="AE712" s="78"/>
    </row>
    <row r="713" spans="1:31" ht="26.25" x14ac:dyDescent="0.25">
      <c r="A713" s="60" t="s">
        <v>1348</v>
      </c>
      <c r="B713" s="126" t="s">
        <v>674</v>
      </c>
      <c r="C713" s="127"/>
      <c r="D713" s="128"/>
      <c r="E713" s="129" t="s">
        <v>668</v>
      </c>
      <c r="F713" s="129"/>
      <c r="G713" s="129"/>
      <c r="H713" s="61" t="s">
        <v>127</v>
      </c>
      <c r="I713" s="73">
        <v>0.22427</v>
      </c>
      <c r="J713" s="63">
        <v>78544.09</v>
      </c>
      <c r="K713" s="63">
        <v>17615.080000000002</v>
      </c>
      <c r="L713" s="64"/>
      <c r="Y713" s="59"/>
      <c r="Z713" s="65" t="s">
        <v>674</v>
      </c>
      <c r="AA713" s="65" t="s">
        <v>668</v>
      </c>
      <c r="AB713" s="70"/>
      <c r="AC713" s="70"/>
      <c r="AD713" s="74"/>
      <c r="AE713" s="78"/>
    </row>
    <row r="714" spans="1:31" ht="26.25" x14ac:dyDescent="0.25">
      <c r="A714" s="60" t="s">
        <v>1351</v>
      </c>
      <c r="B714" s="126" t="s">
        <v>676</v>
      </c>
      <c r="C714" s="127"/>
      <c r="D714" s="128"/>
      <c r="E714" s="129" t="s">
        <v>677</v>
      </c>
      <c r="F714" s="129"/>
      <c r="G714" s="129"/>
      <c r="H714" s="61" t="s">
        <v>127</v>
      </c>
      <c r="I714" s="73">
        <v>0.12948000000000001</v>
      </c>
      <c r="J714" s="63">
        <v>19984.939999999999</v>
      </c>
      <c r="K714" s="63">
        <v>2587.65</v>
      </c>
      <c r="L714" s="64"/>
      <c r="Y714" s="59"/>
      <c r="Z714" s="65" t="s">
        <v>676</v>
      </c>
      <c r="AA714" s="65" t="s">
        <v>677</v>
      </c>
      <c r="AB714" s="70"/>
      <c r="AC714" s="70"/>
      <c r="AD714" s="74"/>
      <c r="AE714" s="78"/>
    </row>
    <row r="715" spans="1:31" ht="26.25" x14ac:dyDescent="0.25">
      <c r="A715" s="60" t="s">
        <v>1354</v>
      </c>
      <c r="B715" s="126" t="s">
        <v>679</v>
      </c>
      <c r="C715" s="127"/>
      <c r="D715" s="128"/>
      <c r="E715" s="129" t="s">
        <v>680</v>
      </c>
      <c r="F715" s="129"/>
      <c r="G715" s="129"/>
      <c r="H715" s="61" t="s">
        <v>127</v>
      </c>
      <c r="I715" s="73">
        <v>0.12948000000000001</v>
      </c>
      <c r="J715" s="63">
        <v>9632.14</v>
      </c>
      <c r="K715" s="63">
        <v>1247.17</v>
      </c>
      <c r="L715" s="64"/>
      <c r="Y715" s="59"/>
      <c r="Z715" s="65" t="s">
        <v>679</v>
      </c>
      <c r="AA715" s="65" t="s">
        <v>680</v>
      </c>
      <c r="AB715" s="70"/>
      <c r="AC715" s="70"/>
      <c r="AD715" s="74"/>
      <c r="AE715" s="78"/>
    </row>
    <row r="716" spans="1:31" x14ac:dyDescent="0.25">
      <c r="A716" s="60" t="s">
        <v>1355</v>
      </c>
      <c r="B716" s="126" t="s">
        <v>682</v>
      </c>
      <c r="C716" s="127"/>
      <c r="D716" s="128"/>
      <c r="E716" s="129" t="s">
        <v>177</v>
      </c>
      <c r="F716" s="129"/>
      <c r="G716" s="129"/>
      <c r="H716" s="61" t="s">
        <v>170</v>
      </c>
      <c r="I716" s="71">
        <v>1.2331000000000001</v>
      </c>
      <c r="J716" s="63">
        <v>17768.009999999998</v>
      </c>
      <c r="K716" s="63">
        <v>21909.73</v>
      </c>
      <c r="L716" s="64"/>
      <c r="Y716" s="59"/>
      <c r="Z716" s="65" t="s">
        <v>682</v>
      </c>
      <c r="AA716" s="65" t="s">
        <v>177</v>
      </c>
      <c r="AB716" s="70"/>
      <c r="AC716" s="70"/>
      <c r="AD716" s="74"/>
      <c r="AE716" s="78"/>
    </row>
    <row r="717" spans="1:31" ht="26.25" x14ac:dyDescent="0.25">
      <c r="A717" s="60" t="s">
        <v>1357</v>
      </c>
      <c r="B717" s="126" t="s">
        <v>684</v>
      </c>
      <c r="C717" s="127"/>
      <c r="D717" s="128"/>
      <c r="E717" s="129" t="s">
        <v>677</v>
      </c>
      <c r="F717" s="129"/>
      <c r="G717" s="129"/>
      <c r="H717" s="61" t="s">
        <v>127</v>
      </c>
      <c r="I717" s="73">
        <v>0.18226000000000001</v>
      </c>
      <c r="J717" s="63">
        <v>19984.900000000001</v>
      </c>
      <c r="K717" s="63">
        <v>3642.45</v>
      </c>
      <c r="L717" s="64"/>
      <c r="Y717" s="59"/>
      <c r="Z717" s="65" t="s">
        <v>684</v>
      </c>
      <c r="AA717" s="65" t="s">
        <v>677</v>
      </c>
      <c r="AB717" s="70"/>
      <c r="AC717" s="70"/>
      <c r="AD717" s="74"/>
      <c r="AE717" s="78"/>
    </row>
    <row r="718" spans="1:31" ht="26.25" x14ac:dyDescent="0.25">
      <c r="A718" s="60" t="s">
        <v>1359</v>
      </c>
      <c r="B718" s="126" t="s">
        <v>686</v>
      </c>
      <c r="C718" s="127"/>
      <c r="D718" s="128"/>
      <c r="E718" s="129" t="s">
        <v>680</v>
      </c>
      <c r="F718" s="129"/>
      <c r="G718" s="129"/>
      <c r="H718" s="61" t="s">
        <v>127</v>
      </c>
      <c r="I718" s="73">
        <v>0.18226000000000001</v>
      </c>
      <c r="J718" s="63">
        <v>9632.1299999999992</v>
      </c>
      <c r="K718" s="63">
        <v>1755.55</v>
      </c>
      <c r="L718" s="64"/>
      <c r="Y718" s="59"/>
      <c r="Z718" s="65" t="s">
        <v>686</v>
      </c>
      <c r="AA718" s="65" t="s">
        <v>680</v>
      </c>
      <c r="AB718" s="70"/>
      <c r="AC718" s="70"/>
      <c r="AD718" s="74"/>
      <c r="AE718" s="78"/>
    </row>
    <row r="719" spans="1:31" x14ac:dyDescent="0.25">
      <c r="A719" s="60" t="s">
        <v>1361</v>
      </c>
      <c r="B719" s="126" t="s">
        <v>688</v>
      </c>
      <c r="C719" s="127"/>
      <c r="D719" s="128"/>
      <c r="E719" s="129" t="s">
        <v>177</v>
      </c>
      <c r="F719" s="129"/>
      <c r="G719" s="129"/>
      <c r="H719" s="61" t="s">
        <v>170</v>
      </c>
      <c r="I719" s="71">
        <v>1.7358</v>
      </c>
      <c r="J719" s="63">
        <v>17768.03</v>
      </c>
      <c r="K719" s="63">
        <v>30841.75</v>
      </c>
      <c r="L719" s="64"/>
      <c r="Y719" s="59"/>
      <c r="Z719" s="65" t="s">
        <v>688</v>
      </c>
      <c r="AA719" s="65" t="s">
        <v>177</v>
      </c>
      <c r="AB719" s="70"/>
      <c r="AC719" s="70"/>
      <c r="AD719" s="74"/>
      <c r="AE719" s="78"/>
    </row>
    <row r="720" spans="1:31" ht="26.25" x14ac:dyDescent="0.25">
      <c r="A720" s="60" t="s">
        <v>1363</v>
      </c>
      <c r="B720" s="126" t="s">
        <v>690</v>
      </c>
      <c r="C720" s="127"/>
      <c r="D720" s="128"/>
      <c r="E720" s="129" t="s">
        <v>662</v>
      </c>
      <c r="F720" s="129"/>
      <c r="G720" s="129"/>
      <c r="H720" s="61" t="s">
        <v>127</v>
      </c>
      <c r="I720" s="73">
        <v>1.983E-2</v>
      </c>
      <c r="J720" s="63">
        <v>32762.06</v>
      </c>
      <c r="K720" s="63">
        <v>649.66999999999996</v>
      </c>
      <c r="L720" s="64"/>
      <c r="Y720" s="59"/>
      <c r="Z720" s="65" t="s">
        <v>690</v>
      </c>
      <c r="AA720" s="65" t="s">
        <v>662</v>
      </c>
      <c r="AB720" s="70"/>
      <c r="AC720" s="70"/>
      <c r="AD720" s="74"/>
      <c r="AE720" s="78"/>
    </row>
    <row r="721" spans="1:31" ht="26.25" x14ac:dyDescent="0.25">
      <c r="A721" s="60" t="s">
        <v>1364</v>
      </c>
      <c r="B721" s="126" t="s">
        <v>692</v>
      </c>
      <c r="C721" s="127"/>
      <c r="D721" s="128"/>
      <c r="E721" s="129" t="s">
        <v>693</v>
      </c>
      <c r="F721" s="129"/>
      <c r="G721" s="129"/>
      <c r="H721" s="61" t="s">
        <v>127</v>
      </c>
      <c r="I721" s="73">
        <v>1.8890000000000001E-2</v>
      </c>
      <c r="J721" s="63">
        <v>47003.51</v>
      </c>
      <c r="K721" s="63">
        <v>887.9</v>
      </c>
      <c r="L721" s="64"/>
      <c r="Y721" s="59"/>
      <c r="Z721" s="65" t="s">
        <v>692</v>
      </c>
      <c r="AA721" s="65" t="s">
        <v>693</v>
      </c>
      <c r="AB721" s="70"/>
      <c r="AC721" s="70"/>
      <c r="AD721" s="74"/>
      <c r="AE721" s="78"/>
    </row>
    <row r="722" spans="1:31" x14ac:dyDescent="0.25">
      <c r="A722" s="60" t="s">
        <v>1365</v>
      </c>
      <c r="B722" s="126" t="s">
        <v>695</v>
      </c>
      <c r="C722" s="127"/>
      <c r="D722" s="128"/>
      <c r="E722" s="129" t="s">
        <v>696</v>
      </c>
      <c r="F722" s="129"/>
      <c r="G722" s="129"/>
      <c r="H722" s="61" t="s">
        <v>127</v>
      </c>
      <c r="I722" s="73">
        <v>1.8890000000000001E-2</v>
      </c>
      <c r="J722" s="63">
        <v>28407.48</v>
      </c>
      <c r="K722" s="63">
        <v>536.62</v>
      </c>
      <c r="L722" s="64"/>
      <c r="Y722" s="59"/>
      <c r="Z722" s="65" t="s">
        <v>695</v>
      </c>
      <c r="AA722" s="65" t="s">
        <v>696</v>
      </c>
      <c r="AB722" s="70"/>
      <c r="AC722" s="70"/>
      <c r="AD722" s="74"/>
      <c r="AE722" s="78"/>
    </row>
    <row r="723" spans="1:31" ht="39" x14ac:dyDescent="0.25">
      <c r="A723" s="60" t="s">
        <v>1367</v>
      </c>
      <c r="B723" s="126" t="s">
        <v>698</v>
      </c>
      <c r="C723" s="127"/>
      <c r="D723" s="128"/>
      <c r="E723" s="129" t="s">
        <v>699</v>
      </c>
      <c r="F723" s="129"/>
      <c r="G723" s="129"/>
      <c r="H723" s="61" t="s">
        <v>127</v>
      </c>
      <c r="I723" s="71">
        <v>6.8500000000000005E-2</v>
      </c>
      <c r="J723" s="63">
        <v>84545</v>
      </c>
      <c r="K723" s="63">
        <v>5791.33</v>
      </c>
      <c r="L723" s="64"/>
      <c r="Y723" s="59"/>
      <c r="Z723" s="65" t="s">
        <v>698</v>
      </c>
      <c r="AA723" s="65" t="s">
        <v>699</v>
      </c>
      <c r="AB723" s="70"/>
      <c r="AC723" s="70"/>
      <c r="AD723" s="74"/>
      <c r="AE723" s="78"/>
    </row>
    <row r="724" spans="1:31" ht="51.75" x14ac:dyDescent="0.25">
      <c r="A724" s="60" t="s">
        <v>1370</v>
      </c>
      <c r="B724" s="126" t="s">
        <v>701</v>
      </c>
      <c r="C724" s="127"/>
      <c r="D724" s="128"/>
      <c r="E724" s="129" t="s">
        <v>121</v>
      </c>
      <c r="F724" s="129"/>
      <c r="G724" s="129"/>
      <c r="H724" s="61" t="s">
        <v>118</v>
      </c>
      <c r="I724" s="66">
        <v>128.095</v>
      </c>
      <c r="J724" s="63">
        <v>368.36</v>
      </c>
      <c r="K724" s="63">
        <v>47185.07</v>
      </c>
      <c r="L724" s="64"/>
      <c r="Y724" s="59"/>
      <c r="Z724" s="65" t="s">
        <v>701</v>
      </c>
      <c r="AA724" s="65" t="s">
        <v>121</v>
      </c>
      <c r="AB724" s="70"/>
      <c r="AC724" s="70"/>
      <c r="AD724" s="74"/>
      <c r="AE724" s="78"/>
    </row>
    <row r="725" spans="1:31" x14ac:dyDescent="0.25">
      <c r="A725" s="130" t="s">
        <v>702</v>
      </c>
      <c r="B725" s="130"/>
      <c r="C725" s="130"/>
      <c r="D725" s="130"/>
      <c r="E725" s="130"/>
      <c r="F725" s="130"/>
      <c r="G725" s="130"/>
      <c r="H725" s="130"/>
      <c r="I725" s="130"/>
      <c r="J725" s="130"/>
      <c r="K725" s="130"/>
      <c r="L725" s="130"/>
      <c r="Y725" s="59"/>
      <c r="Z725" s="65"/>
      <c r="AA725" s="65"/>
      <c r="AB725" s="70"/>
      <c r="AC725" s="70"/>
      <c r="AD725" s="74" t="s">
        <v>702</v>
      </c>
      <c r="AE725" s="78"/>
    </row>
    <row r="726" spans="1:31" x14ac:dyDescent="0.25">
      <c r="A726" s="60" t="s">
        <v>1372</v>
      </c>
      <c r="B726" s="126" t="s">
        <v>2283</v>
      </c>
      <c r="C726" s="127"/>
      <c r="D726" s="128"/>
      <c r="E726" s="129" t="s">
        <v>587</v>
      </c>
      <c r="F726" s="129"/>
      <c r="G726" s="129"/>
      <c r="H726" s="61" t="s">
        <v>131</v>
      </c>
      <c r="I726" s="72">
        <v>5.6</v>
      </c>
      <c r="J726" s="63">
        <v>1226.03</v>
      </c>
      <c r="K726" s="63">
        <v>6865.77</v>
      </c>
      <c r="L726" s="64"/>
      <c r="Y726" s="59"/>
      <c r="Z726" s="65" t="s">
        <v>2283</v>
      </c>
      <c r="AA726" s="65" t="s">
        <v>587</v>
      </c>
      <c r="AB726" s="70"/>
      <c r="AC726" s="70"/>
      <c r="AD726" s="74"/>
      <c r="AE726" s="78"/>
    </row>
    <row r="727" spans="1:31" ht="26.25" x14ac:dyDescent="0.25">
      <c r="A727" s="60" t="s">
        <v>1374</v>
      </c>
      <c r="B727" s="126" t="s">
        <v>2284</v>
      </c>
      <c r="C727" s="127"/>
      <c r="D727" s="128"/>
      <c r="E727" s="129" t="s">
        <v>2285</v>
      </c>
      <c r="F727" s="129"/>
      <c r="G727" s="129"/>
      <c r="H727" s="61" t="s">
        <v>131</v>
      </c>
      <c r="I727" s="62">
        <v>6.44</v>
      </c>
      <c r="J727" s="63">
        <v>1676</v>
      </c>
      <c r="K727" s="63">
        <v>10793.44</v>
      </c>
      <c r="L727" s="64"/>
      <c r="Y727" s="59"/>
      <c r="Z727" s="65" t="s">
        <v>2284</v>
      </c>
      <c r="AA727" s="65" t="s">
        <v>2285</v>
      </c>
      <c r="AB727" s="70"/>
      <c r="AC727" s="70"/>
      <c r="AD727" s="74"/>
      <c r="AE727" s="78"/>
    </row>
    <row r="728" spans="1:31" x14ac:dyDescent="0.25">
      <c r="A728" s="60" t="s">
        <v>1377</v>
      </c>
      <c r="B728" s="126" t="s">
        <v>2286</v>
      </c>
      <c r="C728" s="127"/>
      <c r="D728" s="128"/>
      <c r="E728" s="129" t="s">
        <v>372</v>
      </c>
      <c r="F728" s="129"/>
      <c r="G728" s="129"/>
      <c r="H728" s="61" t="s">
        <v>170</v>
      </c>
      <c r="I728" s="66">
        <v>3.6999999999999998E-2</v>
      </c>
      <c r="J728" s="63">
        <v>198202.9</v>
      </c>
      <c r="K728" s="63">
        <v>7333.51</v>
      </c>
      <c r="L728" s="64"/>
      <c r="Y728" s="59"/>
      <c r="Z728" s="65" t="s">
        <v>2286</v>
      </c>
      <c r="AA728" s="65" t="s">
        <v>372</v>
      </c>
      <c r="AB728" s="70"/>
      <c r="AC728" s="70"/>
      <c r="AD728" s="74"/>
      <c r="AE728" s="78"/>
    </row>
    <row r="729" spans="1:31" x14ac:dyDescent="0.25">
      <c r="A729" s="60" t="s">
        <v>1379</v>
      </c>
      <c r="B729" s="126" t="s">
        <v>2287</v>
      </c>
      <c r="C729" s="127"/>
      <c r="D729" s="128"/>
      <c r="E729" s="129" t="s">
        <v>1283</v>
      </c>
      <c r="F729" s="129"/>
      <c r="G729" s="129"/>
      <c r="H729" s="61" t="s">
        <v>131</v>
      </c>
      <c r="I729" s="66">
        <v>3.774</v>
      </c>
      <c r="J729" s="63">
        <v>6688.76</v>
      </c>
      <c r="K729" s="63">
        <v>25243.38</v>
      </c>
      <c r="L729" s="64"/>
      <c r="Y729" s="59"/>
      <c r="Z729" s="65" t="s">
        <v>2287</v>
      </c>
      <c r="AA729" s="65" t="s">
        <v>1283</v>
      </c>
      <c r="AB729" s="70"/>
      <c r="AC729" s="70"/>
      <c r="AD729" s="74"/>
      <c r="AE729" s="78"/>
    </row>
    <row r="730" spans="1:31" ht="26.25" x14ac:dyDescent="0.25">
      <c r="A730" s="60" t="s">
        <v>1382</v>
      </c>
      <c r="B730" s="126" t="s">
        <v>708</v>
      </c>
      <c r="C730" s="127"/>
      <c r="D730" s="128"/>
      <c r="E730" s="129" t="s">
        <v>590</v>
      </c>
      <c r="F730" s="129"/>
      <c r="G730" s="129"/>
      <c r="H730" s="61" t="s">
        <v>170</v>
      </c>
      <c r="I730" s="66">
        <v>0.47199999999999998</v>
      </c>
      <c r="J730" s="63">
        <v>1199928.74</v>
      </c>
      <c r="K730" s="63">
        <v>566366.37</v>
      </c>
      <c r="L730" s="64"/>
      <c r="Y730" s="59"/>
      <c r="Z730" s="65" t="s">
        <v>708</v>
      </c>
      <c r="AA730" s="65" t="s">
        <v>590</v>
      </c>
      <c r="AB730" s="70"/>
      <c r="AC730" s="70"/>
      <c r="AD730" s="74"/>
      <c r="AE730" s="78"/>
    </row>
    <row r="731" spans="1:31" x14ac:dyDescent="0.25">
      <c r="A731" s="60" t="s">
        <v>1384</v>
      </c>
      <c r="B731" s="126" t="s">
        <v>2288</v>
      </c>
      <c r="C731" s="127"/>
      <c r="D731" s="128"/>
      <c r="E731" s="129" t="s">
        <v>2170</v>
      </c>
      <c r="F731" s="129"/>
      <c r="G731" s="129"/>
      <c r="H731" s="61" t="s">
        <v>131</v>
      </c>
      <c r="I731" s="66">
        <v>47.908000000000001</v>
      </c>
      <c r="J731" s="63">
        <v>7188.57</v>
      </c>
      <c r="K731" s="63">
        <v>344390.01</v>
      </c>
      <c r="L731" s="64"/>
      <c r="Y731" s="59"/>
      <c r="Z731" s="65" t="s">
        <v>2288</v>
      </c>
      <c r="AA731" s="65" t="s">
        <v>2170</v>
      </c>
      <c r="AB731" s="70"/>
      <c r="AC731" s="70"/>
      <c r="AD731" s="74"/>
      <c r="AE731" s="78"/>
    </row>
    <row r="732" spans="1:31" x14ac:dyDescent="0.25">
      <c r="A732" s="60" t="s">
        <v>1386</v>
      </c>
      <c r="B732" s="126" t="s">
        <v>2289</v>
      </c>
      <c r="C732" s="127"/>
      <c r="D732" s="128"/>
      <c r="E732" s="129" t="s">
        <v>2172</v>
      </c>
      <c r="F732" s="129"/>
      <c r="G732" s="129"/>
      <c r="H732" s="61" t="s">
        <v>131</v>
      </c>
      <c r="I732" s="72">
        <v>47.2</v>
      </c>
      <c r="J732" s="63">
        <v>179.71</v>
      </c>
      <c r="K732" s="63">
        <v>8482.31</v>
      </c>
      <c r="L732" s="64"/>
      <c r="Y732" s="59"/>
      <c r="Z732" s="65" t="s">
        <v>2289</v>
      </c>
      <c r="AA732" s="65" t="s">
        <v>2172</v>
      </c>
      <c r="AB732" s="70"/>
      <c r="AC732" s="70"/>
      <c r="AD732" s="74"/>
      <c r="AE732" s="78"/>
    </row>
    <row r="733" spans="1:31" x14ac:dyDescent="0.25">
      <c r="A733" s="60" t="s">
        <v>1388</v>
      </c>
      <c r="B733" s="126" t="s">
        <v>2290</v>
      </c>
      <c r="C733" s="127"/>
      <c r="D733" s="128"/>
      <c r="E733" s="129" t="s">
        <v>2291</v>
      </c>
      <c r="F733" s="129"/>
      <c r="G733" s="129"/>
      <c r="H733" s="61" t="s">
        <v>118</v>
      </c>
      <c r="I733" s="75">
        <v>8.0699319999999997</v>
      </c>
      <c r="J733" s="63">
        <v>64565.39</v>
      </c>
      <c r="K733" s="63">
        <v>521038.31</v>
      </c>
      <c r="L733" s="64"/>
      <c r="Y733" s="59"/>
      <c r="Z733" s="65" t="s">
        <v>2290</v>
      </c>
      <c r="AA733" s="65" t="s">
        <v>2291</v>
      </c>
      <c r="AB733" s="70"/>
      <c r="AC733" s="70"/>
      <c r="AD733" s="74"/>
      <c r="AE733" s="78"/>
    </row>
    <row r="734" spans="1:31" x14ac:dyDescent="0.25">
      <c r="A734" s="60" t="s">
        <v>1390</v>
      </c>
      <c r="B734" s="126" t="s">
        <v>2292</v>
      </c>
      <c r="C734" s="127"/>
      <c r="D734" s="128"/>
      <c r="E734" s="129" t="s">
        <v>1294</v>
      </c>
      <c r="F734" s="129"/>
      <c r="G734" s="129"/>
      <c r="H734" s="61" t="s">
        <v>118</v>
      </c>
      <c r="I734" s="73">
        <v>0.13768</v>
      </c>
      <c r="J734" s="63">
        <v>74305.039999999994</v>
      </c>
      <c r="K734" s="63">
        <v>10230.32</v>
      </c>
      <c r="L734" s="64"/>
      <c r="Y734" s="59"/>
      <c r="Z734" s="65" t="s">
        <v>2292</v>
      </c>
      <c r="AA734" s="65" t="s">
        <v>1294</v>
      </c>
      <c r="AB734" s="70"/>
      <c r="AC734" s="70"/>
      <c r="AD734" s="74"/>
      <c r="AE734" s="78"/>
    </row>
    <row r="735" spans="1:31" ht="26.25" x14ac:dyDescent="0.25">
      <c r="A735" s="60" t="s">
        <v>1392</v>
      </c>
      <c r="B735" s="126" t="s">
        <v>2293</v>
      </c>
      <c r="C735" s="127"/>
      <c r="D735" s="128"/>
      <c r="E735" s="129" t="s">
        <v>2294</v>
      </c>
      <c r="F735" s="129"/>
      <c r="G735" s="129"/>
      <c r="H735" s="61" t="s">
        <v>78</v>
      </c>
      <c r="I735" s="72">
        <v>1.4</v>
      </c>
      <c r="J735" s="63">
        <v>114.3</v>
      </c>
      <c r="K735" s="63">
        <v>160.02000000000001</v>
      </c>
      <c r="L735" s="64"/>
      <c r="Y735" s="59"/>
      <c r="Z735" s="65" t="s">
        <v>2293</v>
      </c>
      <c r="AA735" s="65" t="s">
        <v>2294</v>
      </c>
      <c r="AB735" s="70"/>
      <c r="AC735" s="70"/>
      <c r="AD735" s="74"/>
      <c r="AE735" s="78"/>
    </row>
    <row r="736" spans="1:31" x14ac:dyDescent="0.25">
      <c r="A736" s="60" t="s">
        <v>1394</v>
      </c>
      <c r="B736" s="126" t="s">
        <v>2295</v>
      </c>
      <c r="C736" s="127"/>
      <c r="D736" s="128"/>
      <c r="E736" s="129" t="s">
        <v>599</v>
      </c>
      <c r="F736" s="129"/>
      <c r="G736" s="129"/>
      <c r="H736" s="61" t="s">
        <v>118</v>
      </c>
      <c r="I736" s="73">
        <v>7.1139999999999995E-2</v>
      </c>
      <c r="J736" s="63">
        <v>68380.02</v>
      </c>
      <c r="K736" s="63">
        <v>4864.55</v>
      </c>
      <c r="L736" s="64"/>
      <c r="Y736" s="59"/>
      <c r="Z736" s="65" t="s">
        <v>2295</v>
      </c>
      <c r="AA736" s="65" t="s">
        <v>599</v>
      </c>
      <c r="AB736" s="70"/>
      <c r="AC736" s="70"/>
      <c r="AD736" s="74"/>
      <c r="AE736" s="78"/>
    </row>
    <row r="737" spans="1:31" ht="26.25" x14ac:dyDescent="0.25">
      <c r="A737" s="60" t="s">
        <v>1396</v>
      </c>
      <c r="B737" s="126" t="s">
        <v>2296</v>
      </c>
      <c r="C737" s="127"/>
      <c r="D737" s="128"/>
      <c r="E737" s="129" t="s">
        <v>2297</v>
      </c>
      <c r="F737" s="129"/>
      <c r="G737" s="129"/>
      <c r="H737" s="61" t="s">
        <v>299</v>
      </c>
      <c r="I737" s="76">
        <v>2</v>
      </c>
      <c r="J737" s="63">
        <v>3170.82</v>
      </c>
      <c r="K737" s="63">
        <v>6341.64</v>
      </c>
      <c r="L737" s="64"/>
      <c r="Y737" s="59"/>
      <c r="Z737" s="65" t="s">
        <v>2296</v>
      </c>
      <c r="AA737" s="65" t="s">
        <v>2297</v>
      </c>
      <c r="AB737" s="70"/>
      <c r="AC737" s="70"/>
      <c r="AD737" s="74"/>
      <c r="AE737" s="78"/>
    </row>
    <row r="738" spans="1:31" ht="26.25" x14ac:dyDescent="0.25">
      <c r="A738" s="60" t="s">
        <v>1397</v>
      </c>
      <c r="B738" s="126" t="s">
        <v>2298</v>
      </c>
      <c r="C738" s="127"/>
      <c r="D738" s="128"/>
      <c r="E738" s="129" t="s">
        <v>709</v>
      </c>
      <c r="F738" s="129"/>
      <c r="G738" s="129"/>
      <c r="H738" s="61" t="s">
        <v>296</v>
      </c>
      <c r="I738" s="76">
        <v>4</v>
      </c>
      <c r="J738" s="63">
        <v>5804.71</v>
      </c>
      <c r="K738" s="63">
        <v>23218.84</v>
      </c>
      <c r="L738" s="64"/>
      <c r="Y738" s="59"/>
      <c r="Z738" s="65" t="s">
        <v>2298</v>
      </c>
      <c r="AA738" s="65" t="s">
        <v>709</v>
      </c>
      <c r="AB738" s="70"/>
      <c r="AC738" s="70"/>
      <c r="AD738" s="74"/>
      <c r="AE738" s="78"/>
    </row>
    <row r="739" spans="1:31" x14ac:dyDescent="0.25">
      <c r="A739" s="60" t="s">
        <v>1398</v>
      </c>
      <c r="B739" s="126" t="s">
        <v>2299</v>
      </c>
      <c r="C739" s="127"/>
      <c r="D739" s="128"/>
      <c r="E739" s="129" t="s">
        <v>592</v>
      </c>
      <c r="F739" s="129"/>
      <c r="G739" s="129"/>
      <c r="H739" s="61" t="s">
        <v>270</v>
      </c>
      <c r="I739" s="71">
        <v>0.30249999999999999</v>
      </c>
      <c r="J739" s="63">
        <v>30927.3</v>
      </c>
      <c r="K739" s="63">
        <v>9355.51</v>
      </c>
      <c r="L739" s="64"/>
      <c r="Y739" s="59"/>
      <c r="Z739" s="65" t="s">
        <v>2299</v>
      </c>
      <c r="AA739" s="65" t="s">
        <v>592</v>
      </c>
      <c r="AB739" s="70"/>
      <c r="AC739" s="70"/>
      <c r="AD739" s="74"/>
      <c r="AE739" s="78"/>
    </row>
    <row r="740" spans="1:31" x14ac:dyDescent="0.25">
      <c r="A740" s="60" t="s">
        <v>1399</v>
      </c>
      <c r="B740" s="126" t="s">
        <v>2300</v>
      </c>
      <c r="C740" s="127"/>
      <c r="D740" s="128"/>
      <c r="E740" s="129" t="s">
        <v>2180</v>
      </c>
      <c r="F740" s="129"/>
      <c r="G740" s="129"/>
      <c r="H740" s="61" t="s">
        <v>131</v>
      </c>
      <c r="I740" s="71">
        <v>1.3189</v>
      </c>
      <c r="J740" s="63">
        <v>1846.99</v>
      </c>
      <c r="K740" s="63">
        <v>2436</v>
      </c>
      <c r="L740" s="64"/>
      <c r="Y740" s="59"/>
      <c r="Z740" s="65" t="s">
        <v>2300</v>
      </c>
      <c r="AA740" s="65" t="s">
        <v>2180</v>
      </c>
      <c r="AB740" s="70"/>
      <c r="AC740" s="70"/>
      <c r="AD740" s="74"/>
      <c r="AE740" s="78"/>
    </row>
    <row r="741" spans="1:31" ht="26.25" x14ac:dyDescent="0.25">
      <c r="A741" s="60" t="s">
        <v>1400</v>
      </c>
      <c r="B741" s="126" t="s">
        <v>730</v>
      </c>
      <c r="C741" s="127"/>
      <c r="D741" s="128"/>
      <c r="E741" s="129" t="s">
        <v>2182</v>
      </c>
      <c r="F741" s="129"/>
      <c r="G741" s="129"/>
      <c r="H741" s="61" t="s">
        <v>118</v>
      </c>
      <c r="I741" s="77">
        <v>0.56522130000000004</v>
      </c>
      <c r="J741" s="63">
        <v>9326.94</v>
      </c>
      <c r="K741" s="63">
        <v>5271.79</v>
      </c>
      <c r="L741" s="64"/>
      <c r="Y741" s="59"/>
      <c r="Z741" s="65" t="s">
        <v>730</v>
      </c>
      <c r="AA741" s="65" t="s">
        <v>2182</v>
      </c>
      <c r="AB741" s="70"/>
      <c r="AC741" s="70"/>
      <c r="AD741" s="74"/>
      <c r="AE741" s="78"/>
    </row>
    <row r="742" spans="1:31" ht="26.25" x14ac:dyDescent="0.25">
      <c r="A742" s="60" t="s">
        <v>1403</v>
      </c>
      <c r="B742" s="126" t="s">
        <v>733</v>
      </c>
      <c r="C742" s="127"/>
      <c r="D742" s="128"/>
      <c r="E742" s="129" t="s">
        <v>594</v>
      </c>
      <c r="F742" s="129"/>
      <c r="G742" s="129"/>
      <c r="H742" s="61" t="s">
        <v>270</v>
      </c>
      <c r="I742" s="71">
        <v>-0.30249999999999999</v>
      </c>
      <c r="J742" s="63">
        <v>9206.35</v>
      </c>
      <c r="K742" s="63">
        <v>-2784.92</v>
      </c>
      <c r="L742" s="64"/>
      <c r="Y742" s="59"/>
      <c r="Z742" s="65" t="s">
        <v>733</v>
      </c>
      <c r="AA742" s="65" t="s">
        <v>594</v>
      </c>
      <c r="AB742" s="70"/>
      <c r="AC742" s="70"/>
      <c r="AD742" s="74"/>
      <c r="AE742" s="78"/>
    </row>
    <row r="743" spans="1:31" x14ac:dyDescent="0.25">
      <c r="A743" s="60" t="s">
        <v>1405</v>
      </c>
      <c r="B743" s="126" t="s">
        <v>2301</v>
      </c>
      <c r="C743" s="127"/>
      <c r="D743" s="128"/>
      <c r="E743" s="129" t="s">
        <v>2180</v>
      </c>
      <c r="F743" s="129"/>
      <c r="G743" s="129"/>
      <c r="H743" s="61" t="s">
        <v>131</v>
      </c>
      <c r="I743" s="73">
        <v>-0.65944999999999998</v>
      </c>
      <c r="J743" s="63">
        <v>1847.01</v>
      </c>
      <c r="K743" s="63">
        <v>-1218.01</v>
      </c>
      <c r="L743" s="64"/>
      <c r="Y743" s="59"/>
      <c r="Z743" s="65" t="s">
        <v>2301</v>
      </c>
      <c r="AA743" s="65" t="s">
        <v>2180</v>
      </c>
      <c r="AB743" s="70"/>
      <c r="AC743" s="70"/>
      <c r="AD743" s="74"/>
      <c r="AE743" s="78"/>
    </row>
    <row r="744" spans="1:31" ht="26.25" x14ac:dyDescent="0.25">
      <c r="A744" s="60" t="s">
        <v>1407</v>
      </c>
      <c r="B744" s="126" t="s">
        <v>2302</v>
      </c>
      <c r="C744" s="127"/>
      <c r="D744" s="128"/>
      <c r="E744" s="129" t="s">
        <v>2182</v>
      </c>
      <c r="F744" s="129"/>
      <c r="G744" s="129"/>
      <c r="H744" s="61" t="s">
        <v>118</v>
      </c>
      <c r="I744" s="77">
        <v>-0.2826863</v>
      </c>
      <c r="J744" s="63">
        <v>9326.94</v>
      </c>
      <c r="K744" s="63">
        <v>-2636.6</v>
      </c>
      <c r="L744" s="64"/>
      <c r="Y744" s="59"/>
      <c r="Z744" s="65" t="s">
        <v>2302</v>
      </c>
      <c r="AA744" s="65" t="s">
        <v>2182</v>
      </c>
      <c r="AB744" s="70"/>
      <c r="AC744" s="70"/>
      <c r="AD744" s="74"/>
      <c r="AE744" s="78"/>
    </row>
    <row r="745" spans="1:31" x14ac:dyDescent="0.25">
      <c r="A745" s="60" t="s">
        <v>1408</v>
      </c>
      <c r="B745" s="126" t="s">
        <v>2303</v>
      </c>
      <c r="C745" s="127"/>
      <c r="D745" s="128"/>
      <c r="E745" s="129" t="s">
        <v>603</v>
      </c>
      <c r="F745" s="129"/>
      <c r="G745" s="129"/>
      <c r="H745" s="61" t="s">
        <v>118</v>
      </c>
      <c r="I745" s="75">
        <v>2.3473999999999998E-2</v>
      </c>
      <c r="J745" s="63">
        <v>65679.679999999993</v>
      </c>
      <c r="K745" s="63">
        <v>1541.76</v>
      </c>
      <c r="L745" s="64"/>
      <c r="Y745" s="59"/>
      <c r="Z745" s="65" t="s">
        <v>2303</v>
      </c>
      <c r="AA745" s="65" t="s">
        <v>603</v>
      </c>
      <c r="AB745" s="70"/>
      <c r="AC745" s="70"/>
      <c r="AD745" s="74"/>
      <c r="AE745" s="78"/>
    </row>
    <row r="746" spans="1:31" x14ac:dyDescent="0.25">
      <c r="A746" s="60" t="s">
        <v>1410</v>
      </c>
      <c r="B746" s="126" t="s">
        <v>2304</v>
      </c>
      <c r="C746" s="127"/>
      <c r="D746" s="128"/>
      <c r="E746" s="129" t="s">
        <v>2197</v>
      </c>
      <c r="F746" s="129"/>
      <c r="G746" s="129"/>
      <c r="H746" s="61" t="s">
        <v>131</v>
      </c>
      <c r="I746" s="75">
        <v>1.7606E-2</v>
      </c>
      <c r="J746" s="63">
        <v>7764.58</v>
      </c>
      <c r="K746" s="63">
        <v>136.69999999999999</v>
      </c>
      <c r="L746" s="64"/>
      <c r="Y746" s="59"/>
      <c r="Z746" s="65" t="s">
        <v>2304</v>
      </c>
      <c r="AA746" s="65" t="s">
        <v>2197</v>
      </c>
      <c r="AB746" s="70"/>
      <c r="AC746" s="70"/>
      <c r="AD746" s="74"/>
      <c r="AE746" s="78"/>
    </row>
    <row r="747" spans="1:31" x14ac:dyDescent="0.25">
      <c r="A747" s="60" t="s">
        <v>1412</v>
      </c>
      <c r="B747" s="126" t="s">
        <v>743</v>
      </c>
      <c r="C747" s="127"/>
      <c r="D747" s="128"/>
      <c r="E747" s="129" t="s">
        <v>2199</v>
      </c>
      <c r="F747" s="129"/>
      <c r="G747" s="129"/>
      <c r="H747" s="61" t="s">
        <v>118</v>
      </c>
      <c r="I747" s="75">
        <v>2.3473999999999998E-2</v>
      </c>
      <c r="J747" s="63">
        <v>148432.13</v>
      </c>
      <c r="K747" s="63">
        <v>3484.3</v>
      </c>
      <c r="L747" s="64"/>
      <c r="Y747" s="59"/>
      <c r="Z747" s="65" t="s">
        <v>743</v>
      </c>
      <c r="AA747" s="65" t="s">
        <v>2199</v>
      </c>
      <c r="AB747" s="70"/>
      <c r="AC747" s="70"/>
      <c r="AD747" s="74"/>
      <c r="AE747" s="78"/>
    </row>
    <row r="748" spans="1:31" x14ac:dyDescent="0.25">
      <c r="A748" s="130" t="s">
        <v>713</v>
      </c>
      <c r="B748" s="130"/>
      <c r="C748" s="130"/>
      <c r="D748" s="130"/>
      <c r="E748" s="130"/>
      <c r="F748" s="130"/>
      <c r="G748" s="130"/>
      <c r="H748" s="130"/>
      <c r="I748" s="130"/>
      <c r="J748" s="130"/>
      <c r="K748" s="130"/>
      <c r="L748" s="130"/>
      <c r="Y748" s="59"/>
      <c r="Z748" s="65"/>
      <c r="AA748" s="65"/>
      <c r="AB748" s="70"/>
      <c r="AC748" s="70"/>
      <c r="AD748" s="74" t="s">
        <v>713</v>
      </c>
      <c r="AE748" s="78"/>
    </row>
    <row r="749" spans="1:31" ht="26.25" x14ac:dyDescent="0.25">
      <c r="A749" s="60" t="s">
        <v>1414</v>
      </c>
      <c r="B749" s="126" t="s">
        <v>745</v>
      </c>
      <c r="C749" s="127"/>
      <c r="D749" s="128"/>
      <c r="E749" s="129" t="s">
        <v>715</v>
      </c>
      <c r="F749" s="129"/>
      <c r="G749" s="129"/>
      <c r="H749" s="61" t="s">
        <v>170</v>
      </c>
      <c r="I749" s="71">
        <v>7.6700000000000004E-2</v>
      </c>
      <c r="J749" s="63">
        <v>858882.67</v>
      </c>
      <c r="K749" s="63">
        <v>65876.3</v>
      </c>
      <c r="L749" s="64"/>
      <c r="Y749" s="59"/>
      <c r="Z749" s="65" t="s">
        <v>745</v>
      </c>
      <c r="AA749" s="65" t="s">
        <v>715</v>
      </c>
      <c r="AB749" s="70"/>
      <c r="AC749" s="70"/>
      <c r="AD749" s="74"/>
      <c r="AE749" s="78"/>
    </row>
    <row r="750" spans="1:31" x14ac:dyDescent="0.25">
      <c r="A750" s="60" t="s">
        <v>1416</v>
      </c>
      <c r="B750" s="126" t="s">
        <v>2305</v>
      </c>
      <c r="C750" s="127"/>
      <c r="D750" s="128"/>
      <c r="E750" s="129" t="s">
        <v>2170</v>
      </c>
      <c r="F750" s="129"/>
      <c r="G750" s="129"/>
      <c r="H750" s="61" t="s">
        <v>131</v>
      </c>
      <c r="I750" s="73">
        <v>7.78505</v>
      </c>
      <c r="J750" s="63">
        <v>7188.57</v>
      </c>
      <c r="K750" s="63">
        <v>55963.38</v>
      </c>
      <c r="L750" s="64"/>
      <c r="Y750" s="59"/>
      <c r="Z750" s="65" t="s">
        <v>2305</v>
      </c>
      <c r="AA750" s="65" t="s">
        <v>2170</v>
      </c>
      <c r="AB750" s="70"/>
      <c r="AC750" s="70"/>
      <c r="AD750" s="74"/>
      <c r="AE750" s="78"/>
    </row>
    <row r="751" spans="1:31" x14ac:dyDescent="0.25">
      <c r="A751" s="60" t="s">
        <v>1418</v>
      </c>
      <c r="B751" s="126" t="s">
        <v>2306</v>
      </c>
      <c r="C751" s="127"/>
      <c r="D751" s="128"/>
      <c r="E751" s="129" t="s">
        <v>2172</v>
      </c>
      <c r="F751" s="129"/>
      <c r="G751" s="129"/>
      <c r="H751" s="61" t="s">
        <v>131</v>
      </c>
      <c r="I751" s="62">
        <v>7.67</v>
      </c>
      <c r="J751" s="63">
        <v>179.71</v>
      </c>
      <c r="K751" s="63">
        <v>1378.38</v>
      </c>
      <c r="L751" s="64"/>
      <c r="Y751" s="59"/>
      <c r="Z751" s="65" t="s">
        <v>2306</v>
      </c>
      <c r="AA751" s="65" t="s">
        <v>2172</v>
      </c>
      <c r="AB751" s="70"/>
      <c r="AC751" s="70"/>
      <c r="AD751" s="74"/>
      <c r="AE751" s="78"/>
    </row>
    <row r="752" spans="1:31" x14ac:dyDescent="0.25">
      <c r="A752" s="60" t="s">
        <v>1420</v>
      </c>
      <c r="B752" s="126" t="s">
        <v>752</v>
      </c>
      <c r="C752" s="127"/>
      <c r="D752" s="128"/>
      <c r="E752" s="129" t="s">
        <v>2204</v>
      </c>
      <c r="F752" s="129"/>
      <c r="G752" s="129"/>
      <c r="H752" s="61" t="s">
        <v>118</v>
      </c>
      <c r="I752" s="75">
        <v>0.94334899999999999</v>
      </c>
      <c r="J752" s="63">
        <v>64763.56</v>
      </c>
      <c r="K752" s="63">
        <v>61094.64</v>
      </c>
      <c r="L752" s="64"/>
      <c r="Y752" s="59"/>
      <c r="Z752" s="65" t="s">
        <v>752</v>
      </c>
      <c r="AA752" s="65" t="s">
        <v>2204</v>
      </c>
      <c r="AB752" s="70"/>
      <c r="AC752" s="70"/>
      <c r="AD752" s="74"/>
      <c r="AE752" s="78"/>
    </row>
    <row r="753" spans="1:31" x14ac:dyDescent="0.25">
      <c r="A753" s="60" t="s">
        <v>1422</v>
      </c>
      <c r="B753" s="126" t="s">
        <v>754</v>
      </c>
      <c r="C753" s="127"/>
      <c r="D753" s="128"/>
      <c r="E753" s="129" t="s">
        <v>1294</v>
      </c>
      <c r="F753" s="129"/>
      <c r="G753" s="129"/>
      <c r="H753" s="61" t="s">
        <v>118</v>
      </c>
      <c r="I753" s="73">
        <v>0.17632999999999999</v>
      </c>
      <c r="J753" s="63">
        <v>74305.03</v>
      </c>
      <c r="K753" s="63">
        <v>13102.21</v>
      </c>
      <c r="L753" s="64"/>
      <c r="Y753" s="59"/>
      <c r="Z753" s="65" t="s">
        <v>754</v>
      </c>
      <c r="AA753" s="65" t="s">
        <v>1294</v>
      </c>
      <c r="AB753" s="70"/>
      <c r="AC753" s="70"/>
      <c r="AD753" s="74"/>
      <c r="AE753" s="78"/>
    </row>
    <row r="754" spans="1:31" x14ac:dyDescent="0.25">
      <c r="A754" s="130" t="s">
        <v>716</v>
      </c>
      <c r="B754" s="130"/>
      <c r="C754" s="130"/>
      <c r="D754" s="130"/>
      <c r="E754" s="130"/>
      <c r="F754" s="130"/>
      <c r="G754" s="130"/>
      <c r="H754" s="130"/>
      <c r="I754" s="130"/>
      <c r="J754" s="130"/>
      <c r="K754" s="130"/>
      <c r="L754" s="130"/>
      <c r="Y754" s="59"/>
      <c r="Z754" s="65"/>
      <c r="AA754" s="65"/>
      <c r="AB754" s="70"/>
      <c r="AC754" s="70"/>
      <c r="AD754" s="74" t="s">
        <v>716</v>
      </c>
      <c r="AE754" s="78"/>
    </row>
    <row r="755" spans="1:31" x14ac:dyDescent="0.25">
      <c r="A755" s="60" t="s">
        <v>1425</v>
      </c>
      <c r="B755" s="126" t="s">
        <v>2307</v>
      </c>
      <c r="C755" s="127"/>
      <c r="D755" s="128"/>
      <c r="E755" s="129" t="s">
        <v>718</v>
      </c>
      <c r="F755" s="129"/>
      <c r="G755" s="129"/>
      <c r="H755" s="61" t="s">
        <v>131</v>
      </c>
      <c r="I755" s="72">
        <v>4.3</v>
      </c>
      <c r="J755" s="63">
        <v>4059.47</v>
      </c>
      <c r="K755" s="63">
        <v>17455.72</v>
      </c>
      <c r="L755" s="64"/>
      <c r="Y755" s="59"/>
      <c r="Z755" s="65" t="s">
        <v>2307</v>
      </c>
      <c r="AA755" s="65" t="s">
        <v>718</v>
      </c>
      <c r="AB755" s="70"/>
      <c r="AC755" s="70"/>
      <c r="AD755" s="74"/>
      <c r="AE755" s="78"/>
    </row>
    <row r="756" spans="1:31" x14ac:dyDescent="0.25">
      <c r="A756" s="60" t="s">
        <v>1428</v>
      </c>
      <c r="B756" s="126" t="s">
        <v>2308</v>
      </c>
      <c r="C756" s="127"/>
      <c r="D756" s="128"/>
      <c r="E756" s="129" t="s">
        <v>2309</v>
      </c>
      <c r="F756" s="129"/>
      <c r="G756" s="129"/>
      <c r="H756" s="61" t="s">
        <v>131</v>
      </c>
      <c r="I756" s="66">
        <v>4.4290000000000003</v>
      </c>
      <c r="J756" s="63">
        <v>2894.17</v>
      </c>
      <c r="K756" s="63">
        <v>12818.28</v>
      </c>
      <c r="L756" s="64"/>
      <c r="Y756" s="59"/>
      <c r="Z756" s="65" t="s">
        <v>2308</v>
      </c>
      <c r="AA756" s="65" t="s">
        <v>2309</v>
      </c>
      <c r="AB756" s="70"/>
      <c r="AC756" s="70"/>
      <c r="AD756" s="74"/>
      <c r="AE756" s="78"/>
    </row>
    <row r="757" spans="1:31" x14ac:dyDescent="0.25">
      <c r="A757" s="60" t="s">
        <v>1430</v>
      </c>
      <c r="B757" s="126" t="s">
        <v>762</v>
      </c>
      <c r="C757" s="127"/>
      <c r="D757" s="128"/>
      <c r="E757" s="129" t="s">
        <v>720</v>
      </c>
      <c r="F757" s="129"/>
      <c r="G757" s="129"/>
      <c r="H757" s="61" t="s">
        <v>270</v>
      </c>
      <c r="I757" s="62">
        <v>0.36</v>
      </c>
      <c r="J757" s="63">
        <v>53986.81</v>
      </c>
      <c r="K757" s="63">
        <v>19435.25</v>
      </c>
      <c r="L757" s="64"/>
      <c r="Y757" s="59"/>
      <c r="Z757" s="65" t="s">
        <v>762</v>
      </c>
      <c r="AA757" s="65" t="s">
        <v>720</v>
      </c>
      <c r="AB757" s="70"/>
      <c r="AC757" s="70"/>
      <c r="AD757" s="74"/>
      <c r="AE757" s="78"/>
    </row>
    <row r="758" spans="1:31" ht="64.5" x14ac:dyDescent="0.25">
      <c r="A758" s="60" t="s">
        <v>1432</v>
      </c>
      <c r="B758" s="126" t="s">
        <v>2310</v>
      </c>
      <c r="C758" s="127"/>
      <c r="D758" s="128"/>
      <c r="E758" s="129" t="s">
        <v>2311</v>
      </c>
      <c r="F758" s="129"/>
      <c r="G758" s="129"/>
      <c r="H758" s="61" t="s">
        <v>131</v>
      </c>
      <c r="I758" s="72">
        <v>1.8</v>
      </c>
      <c r="J758" s="63">
        <v>11502.44</v>
      </c>
      <c r="K758" s="63">
        <v>20704.39</v>
      </c>
      <c r="L758" s="64"/>
      <c r="Y758" s="59"/>
      <c r="Z758" s="65" t="s">
        <v>2310</v>
      </c>
      <c r="AA758" s="65" t="s">
        <v>2311</v>
      </c>
      <c r="AB758" s="70"/>
      <c r="AC758" s="70"/>
      <c r="AD758" s="74"/>
      <c r="AE758" s="78"/>
    </row>
    <row r="759" spans="1:31" x14ac:dyDescent="0.25">
      <c r="A759" s="60" t="s">
        <v>1434</v>
      </c>
      <c r="B759" s="126" t="s">
        <v>767</v>
      </c>
      <c r="C759" s="127"/>
      <c r="D759" s="128"/>
      <c r="E759" s="129" t="s">
        <v>722</v>
      </c>
      <c r="F759" s="129"/>
      <c r="G759" s="129"/>
      <c r="H759" s="61" t="s">
        <v>270</v>
      </c>
      <c r="I759" s="71">
        <v>0.36009999999999998</v>
      </c>
      <c r="J759" s="63">
        <v>35989.25</v>
      </c>
      <c r="K759" s="63">
        <v>12959.73</v>
      </c>
      <c r="L759" s="64"/>
      <c r="Y759" s="59"/>
      <c r="Z759" s="65" t="s">
        <v>767</v>
      </c>
      <c r="AA759" s="65" t="s">
        <v>722</v>
      </c>
      <c r="AB759" s="70"/>
      <c r="AC759" s="70"/>
      <c r="AD759" s="74"/>
      <c r="AE759" s="78"/>
    </row>
    <row r="760" spans="1:31" x14ac:dyDescent="0.25">
      <c r="A760" s="60" t="s">
        <v>1436</v>
      </c>
      <c r="B760" s="126" t="s">
        <v>770</v>
      </c>
      <c r="C760" s="127"/>
      <c r="D760" s="128"/>
      <c r="E760" s="129" t="s">
        <v>2312</v>
      </c>
      <c r="F760" s="129"/>
      <c r="G760" s="129"/>
      <c r="H760" s="61" t="s">
        <v>131</v>
      </c>
      <c r="I760" s="75">
        <v>0.55095300000000003</v>
      </c>
      <c r="J760" s="63">
        <v>7697.04</v>
      </c>
      <c r="K760" s="63">
        <v>4240.71</v>
      </c>
      <c r="L760" s="64"/>
      <c r="Y760" s="59"/>
      <c r="Z760" s="65" t="s">
        <v>770</v>
      </c>
      <c r="AA760" s="65" t="s">
        <v>2312</v>
      </c>
      <c r="AB760" s="70"/>
      <c r="AC760" s="70"/>
      <c r="AD760" s="74"/>
      <c r="AE760" s="78"/>
    </row>
    <row r="761" spans="1:31" ht="26.25" x14ac:dyDescent="0.25">
      <c r="A761" s="60" t="s">
        <v>1438</v>
      </c>
      <c r="B761" s="126" t="s">
        <v>2313</v>
      </c>
      <c r="C761" s="127"/>
      <c r="D761" s="128"/>
      <c r="E761" s="129" t="s">
        <v>724</v>
      </c>
      <c r="F761" s="129"/>
      <c r="G761" s="129"/>
      <c r="H761" s="61" t="s">
        <v>270</v>
      </c>
      <c r="I761" s="71">
        <v>0.36009999999999998</v>
      </c>
      <c r="J761" s="63">
        <v>45671.4</v>
      </c>
      <c r="K761" s="63">
        <v>16446.27</v>
      </c>
      <c r="L761" s="64"/>
      <c r="Y761" s="59"/>
      <c r="Z761" s="65" t="s">
        <v>2313</v>
      </c>
      <c r="AA761" s="65" t="s">
        <v>724</v>
      </c>
      <c r="AB761" s="70"/>
      <c r="AC761" s="70"/>
      <c r="AD761" s="74"/>
      <c r="AE761" s="78"/>
    </row>
    <row r="762" spans="1:31" x14ac:dyDescent="0.25">
      <c r="A762" s="60" t="s">
        <v>1440</v>
      </c>
      <c r="B762" s="126" t="s">
        <v>2314</v>
      </c>
      <c r="C762" s="127"/>
      <c r="D762" s="128"/>
      <c r="E762" s="129" t="s">
        <v>2312</v>
      </c>
      <c r="F762" s="129"/>
      <c r="G762" s="129"/>
      <c r="H762" s="61" t="s">
        <v>131</v>
      </c>
      <c r="I762" s="75">
        <v>1.2855570000000001</v>
      </c>
      <c r="J762" s="63">
        <v>7697.05</v>
      </c>
      <c r="K762" s="63">
        <v>9895</v>
      </c>
      <c r="L762" s="64"/>
      <c r="Y762" s="59"/>
      <c r="Z762" s="65" t="s">
        <v>2314</v>
      </c>
      <c r="AA762" s="65" t="s">
        <v>2312</v>
      </c>
      <c r="AB762" s="70"/>
      <c r="AC762" s="70"/>
      <c r="AD762" s="74"/>
      <c r="AE762" s="78"/>
    </row>
    <row r="763" spans="1:31" ht="26.25" x14ac:dyDescent="0.25">
      <c r="A763" s="60" t="s">
        <v>1442</v>
      </c>
      <c r="B763" s="126" t="s">
        <v>778</v>
      </c>
      <c r="C763" s="127"/>
      <c r="D763" s="128"/>
      <c r="E763" s="129" t="s">
        <v>726</v>
      </c>
      <c r="F763" s="129"/>
      <c r="G763" s="129"/>
      <c r="H763" s="61" t="s">
        <v>270</v>
      </c>
      <c r="I763" s="62">
        <v>0.54</v>
      </c>
      <c r="J763" s="63">
        <v>3504.76</v>
      </c>
      <c r="K763" s="63">
        <v>1892.57</v>
      </c>
      <c r="L763" s="64"/>
      <c r="Y763" s="59"/>
      <c r="Z763" s="65" t="s">
        <v>778</v>
      </c>
      <c r="AA763" s="65" t="s">
        <v>726</v>
      </c>
      <c r="AB763" s="70"/>
      <c r="AC763" s="70"/>
      <c r="AD763" s="74"/>
      <c r="AE763" s="78"/>
    </row>
    <row r="764" spans="1:31" ht="26.25" x14ac:dyDescent="0.25">
      <c r="A764" s="60" t="s">
        <v>1444</v>
      </c>
      <c r="B764" s="126" t="s">
        <v>2315</v>
      </c>
      <c r="C764" s="127"/>
      <c r="D764" s="128"/>
      <c r="E764" s="129" t="s">
        <v>2316</v>
      </c>
      <c r="F764" s="129"/>
      <c r="G764" s="129"/>
      <c r="H764" s="61" t="s">
        <v>1353</v>
      </c>
      <c r="I764" s="72">
        <v>24.3</v>
      </c>
      <c r="J764" s="63">
        <v>59.79</v>
      </c>
      <c r="K764" s="63">
        <v>1452.9</v>
      </c>
      <c r="L764" s="64"/>
      <c r="Y764" s="59"/>
      <c r="Z764" s="65" t="s">
        <v>2315</v>
      </c>
      <c r="AA764" s="65" t="s">
        <v>2316</v>
      </c>
      <c r="AB764" s="70"/>
      <c r="AC764" s="70"/>
      <c r="AD764" s="74"/>
      <c r="AE764" s="78"/>
    </row>
    <row r="765" spans="1:31" x14ac:dyDescent="0.25">
      <c r="A765" s="60" t="s">
        <v>1446</v>
      </c>
      <c r="B765" s="126" t="s">
        <v>784</v>
      </c>
      <c r="C765" s="127"/>
      <c r="D765" s="128"/>
      <c r="E765" s="129" t="s">
        <v>728</v>
      </c>
      <c r="F765" s="129"/>
      <c r="G765" s="129"/>
      <c r="H765" s="61" t="s">
        <v>270</v>
      </c>
      <c r="I765" s="62">
        <v>0.54</v>
      </c>
      <c r="J765" s="63">
        <v>21532.01</v>
      </c>
      <c r="K765" s="63">
        <v>11627.29</v>
      </c>
      <c r="L765" s="64"/>
      <c r="Y765" s="59"/>
      <c r="Z765" s="65" t="s">
        <v>784</v>
      </c>
      <c r="AA765" s="65" t="s">
        <v>728</v>
      </c>
      <c r="AB765" s="70"/>
      <c r="AC765" s="70"/>
      <c r="AD765" s="74"/>
      <c r="AE765" s="78"/>
    </row>
    <row r="766" spans="1:31" ht="64.5" x14ac:dyDescent="0.25">
      <c r="A766" s="60" t="s">
        <v>1450</v>
      </c>
      <c r="B766" s="126" t="s">
        <v>2317</v>
      </c>
      <c r="C766" s="127"/>
      <c r="D766" s="128"/>
      <c r="E766" s="129" t="s">
        <v>2318</v>
      </c>
      <c r="F766" s="129"/>
      <c r="G766" s="129"/>
      <c r="H766" s="61" t="s">
        <v>1340</v>
      </c>
      <c r="I766" s="62">
        <v>61.56</v>
      </c>
      <c r="J766" s="63">
        <v>632.99</v>
      </c>
      <c r="K766" s="63">
        <v>38966.86</v>
      </c>
      <c r="L766" s="64"/>
      <c r="Y766" s="59"/>
      <c r="Z766" s="65" t="s">
        <v>2317</v>
      </c>
      <c r="AA766" s="65" t="s">
        <v>2318</v>
      </c>
      <c r="AB766" s="70"/>
      <c r="AC766" s="70"/>
      <c r="AD766" s="74"/>
      <c r="AE766" s="78"/>
    </row>
    <row r="767" spans="1:31" ht="64.5" x14ac:dyDescent="0.25">
      <c r="A767" s="60" t="s">
        <v>1452</v>
      </c>
      <c r="B767" s="126" t="s">
        <v>2319</v>
      </c>
      <c r="C767" s="127"/>
      <c r="D767" s="128"/>
      <c r="E767" s="129" t="s">
        <v>2320</v>
      </c>
      <c r="F767" s="129"/>
      <c r="G767" s="129"/>
      <c r="H767" s="61" t="s">
        <v>1340</v>
      </c>
      <c r="I767" s="62">
        <v>62.64</v>
      </c>
      <c r="J767" s="63">
        <v>600.34</v>
      </c>
      <c r="K767" s="63">
        <v>37605.300000000003</v>
      </c>
      <c r="L767" s="64"/>
      <c r="Y767" s="59"/>
      <c r="Z767" s="65" t="s">
        <v>2319</v>
      </c>
      <c r="AA767" s="65" t="s">
        <v>2320</v>
      </c>
      <c r="AB767" s="70"/>
      <c r="AC767" s="70"/>
      <c r="AD767" s="74"/>
      <c r="AE767" s="78"/>
    </row>
    <row r="768" spans="1:31" ht="26.25" x14ac:dyDescent="0.25">
      <c r="A768" s="60" t="s">
        <v>1455</v>
      </c>
      <c r="B768" s="126" t="s">
        <v>2321</v>
      </c>
      <c r="C768" s="127"/>
      <c r="D768" s="128"/>
      <c r="E768" s="129" t="s">
        <v>731</v>
      </c>
      <c r="F768" s="129"/>
      <c r="G768" s="129"/>
      <c r="H768" s="61" t="s">
        <v>270</v>
      </c>
      <c r="I768" s="71">
        <v>0.12239999999999999</v>
      </c>
      <c r="J768" s="63">
        <v>184072.75</v>
      </c>
      <c r="K768" s="63">
        <v>22530.5</v>
      </c>
      <c r="L768" s="64"/>
      <c r="Y768" s="59"/>
      <c r="Z768" s="65" t="s">
        <v>2321</v>
      </c>
      <c r="AA768" s="65" t="s">
        <v>731</v>
      </c>
      <c r="AB768" s="70"/>
      <c r="AC768" s="70"/>
      <c r="AD768" s="74"/>
      <c r="AE768" s="78"/>
    </row>
    <row r="769" spans="1:31" x14ac:dyDescent="0.25">
      <c r="A769" s="60" t="s">
        <v>1457</v>
      </c>
      <c r="B769" s="126" t="s">
        <v>2322</v>
      </c>
      <c r="C769" s="127"/>
      <c r="D769" s="128"/>
      <c r="E769" s="129" t="s">
        <v>734</v>
      </c>
      <c r="F769" s="129"/>
      <c r="G769" s="129"/>
      <c r="H769" s="61" t="s">
        <v>131</v>
      </c>
      <c r="I769" s="72">
        <v>0.3</v>
      </c>
      <c r="J769" s="63">
        <v>48436.17</v>
      </c>
      <c r="K769" s="63">
        <v>14530.85</v>
      </c>
      <c r="L769" s="64"/>
      <c r="Y769" s="59"/>
      <c r="Z769" s="65" t="s">
        <v>2322</v>
      </c>
      <c r="AA769" s="65" t="s">
        <v>734</v>
      </c>
      <c r="AB769" s="70"/>
      <c r="AC769" s="70"/>
      <c r="AD769" s="74"/>
      <c r="AE769" s="78"/>
    </row>
    <row r="770" spans="1:31" x14ac:dyDescent="0.25">
      <c r="A770" s="130" t="s">
        <v>611</v>
      </c>
      <c r="B770" s="130"/>
      <c r="C770" s="130"/>
      <c r="D770" s="130"/>
      <c r="E770" s="130"/>
      <c r="F770" s="130"/>
      <c r="G770" s="130"/>
      <c r="H770" s="130"/>
      <c r="I770" s="130"/>
      <c r="J770" s="130"/>
      <c r="K770" s="130"/>
      <c r="L770" s="130"/>
      <c r="Y770" s="59"/>
      <c r="Z770" s="65"/>
      <c r="AA770" s="65"/>
      <c r="AB770" s="70"/>
      <c r="AC770" s="70"/>
      <c r="AD770" s="74" t="s">
        <v>611</v>
      </c>
      <c r="AE770" s="78"/>
    </row>
    <row r="771" spans="1:31" x14ac:dyDescent="0.25">
      <c r="A771" s="60" t="s">
        <v>1460</v>
      </c>
      <c r="B771" s="126" t="s">
        <v>2323</v>
      </c>
      <c r="C771" s="127"/>
      <c r="D771" s="128"/>
      <c r="E771" s="129" t="s">
        <v>587</v>
      </c>
      <c r="F771" s="129"/>
      <c r="G771" s="129"/>
      <c r="H771" s="61" t="s">
        <v>131</v>
      </c>
      <c r="I771" s="72">
        <v>1.9</v>
      </c>
      <c r="J771" s="63">
        <v>1226.02</v>
      </c>
      <c r="K771" s="63">
        <v>2329.44</v>
      </c>
      <c r="L771" s="64"/>
      <c r="Y771" s="59"/>
      <c r="Z771" s="65" t="s">
        <v>2323</v>
      </c>
      <c r="AA771" s="65" t="s">
        <v>587</v>
      </c>
      <c r="AB771" s="70"/>
      <c r="AC771" s="70"/>
      <c r="AD771" s="74"/>
      <c r="AE771" s="78"/>
    </row>
    <row r="772" spans="1:31" ht="26.25" x14ac:dyDescent="0.25">
      <c r="A772" s="60" t="s">
        <v>1463</v>
      </c>
      <c r="B772" s="126" t="s">
        <v>2324</v>
      </c>
      <c r="C772" s="127"/>
      <c r="D772" s="128"/>
      <c r="E772" s="129" t="s">
        <v>2325</v>
      </c>
      <c r="F772" s="129"/>
      <c r="G772" s="129"/>
      <c r="H772" s="61" t="s">
        <v>131</v>
      </c>
      <c r="I772" s="66">
        <v>2.1850000000000001</v>
      </c>
      <c r="J772" s="63">
        <v>1347.69</v>
      </c>
      <c r="K772" s="63">
        <v>2944.7</v>
      </c>
      <c r="L772" s="64"/>
      <c r="Y772" s="59"/>
      <c r="Z772" s="65" t="s">
        <v>2324</v>
      </c>
      <c r="AA772" s="65" t="s">
        <v>2325</v>
      </c>
      <c r="AB772" s="70"/>
      <c r="AC772" s="70"/>
      <c r="AD772" s="74"/>
      <c r="AE772" s="78"/>
    </row>
    <row r="773" spans="1:31" ht="26.25" x14ac:dyDescent="0.25">
      <c r="A773" s="60" t="s">
        <v>1466</v>
      </c>
      <c r="B773" s="126" t="s">
        <v>2326</v>
      </c>
      <c r="C773" s="127"/>
      <c r="D773" s="128"/>
      <c r="E773" s="129" t="s">
        <v>737</v>
      </c>
      <c r="F773" s="129"/>
      <c r="G773" s="129"/>
      <c r="H773" s="61" t="s">
        <v>270</v>
      </c>
      <c r="I773" s="66">
        <v>0.20899999999999999</v>
      </c>
      <c r="J773" s="63">
        <v>3824.45</v>
      </c>
      <c r="K773" s="63">
        <v>799.31</v>
      </c>
      <c r="L773" s="64"/>
      <c r="Y773" s="59"/>
      <c r="Z773" s="65" t="s">
        <v>2326</v>
      </c>
      <c r="AA773" s="65" t="s">
        <v>737</v>
      </c>
      <c r="AB773" s="70"/>
      <c r="AC773" s="70"/>
      <c r="AD773" s="74"/>
      <c r="AE773" s="78"/>
    </row>
    <row r="774" spans="1:31" x14ac:dyDescent="0.25">
      <c r="A774" s="60" t="s">
        <v>1468</v>
      </c>
      <c r="B774" s="126" t="s">
        <v>2327</v>
      </c>
      <c r="C774" s="127"/>
      <c r="D774" s="128"/>
      <c r="E774" s="129" t="s">
        <v>2328</v>
      </c>
      <c r="F774" s="129"/>
      <c r="G774" s="129"/>
      <c r="H774" s="61" t="s">
        <v>1340</v>
      </c>
      <c r="I774" s="62">
        <v>22.99</v>
      </c>
      <c r="J774" s="63">
        <v>38.71</v>
      </c>
      <c r="K774" s="63">
        <v>889.94</v>
      </c>
      <c r="L774" s="64"/>
      <c r="Y774" s="59"/>
      <c r="Z774" s="65" t="s">
        <v>2327</v>
      </c>
      <c r="AA774" s="65" t="s">
        <v>2328</v>
      </c>
      <c r="AB774" s="70"/>
      <c r="AC774" s="70"/>
      <c r="AD774" s="74"/>
      <c r="AE774" s="78"/>
    </row>
    <row r="775" spans="1:31" x14ac:dyDescent="0.25">
      <c r="A775" s="60" t="s">
        <v>1470</v>
      </c>
      <c r="B775" s="126" t="s">
        <v>2329</v>
      </c>
      <c r="C775" s="127"/>
      <c r="D775" s="128"/>
      <c r="E775" s="129" t="s">
        <v>372</v>
      </c>
      <c r="F775" s="129"/>
      <c r="G775" s="129"/>
      <c r="H775" s="61" t="s">
        <v>170</v>
      </c>
      <c r="I775" s="66">
        <v>1.4999999999999999E-2</v>
      </c>
      <c r="J775" s="63">
        <v>198205.01</v>
      </c>
      <c r="K775" s="63">
        <v>2973.08</v>
      </c>
      <c r="L775" s="64"/>
      <c r="Y775" s="59"/>
      <c r="Z775" s="65" t="s">
        <v>2329</v>
      </c>
      <c r="AA775" s="65" t="s">
        <v>372</v>
      </c>
      <c r="AB775" s="70"/>
      <c r="AC775" s="70"/>
      <c r="AD775" s="74"/>
      <c r="AE775" s="78"/>
    </row>
    <row r="776" spans="1:31" x14ac:dyDescent="0.25">
      <c r="A776" s="60" t="s">
        <v>1473</v>
      </c>
      <c r="B776" s="126" t="s">
        <v>2330</v>
      </c>
      <c r="C776" s="127"/>
      <c r="D776" s="128"/>
      <c r="E776" s="129" t="s">
        <v>1356</v>
      </c>
      <c r="F776" s="129"/>
      <c r="G776" s="129"/>
      <c r="H776" s="61" t="s">
        <v>131</v>
      </c>
      <c r="I776" s="62">
        <v>1.53</v>
      </c>
      <c r="J776" s="63">
        <v>6907.24</v>
      </c>
      <c r="K776" s="63">
        <v>10568.08</v>
      </c>
      <c r="L776" s="64"/>
      <c r="Y776" s="59"/>
      <c r="Z776" s="65" t="s">
        <v>2330</v>
      </c>
      <c r="AA776" s="65" t="s">
        <v>1356</v>
      </c>
      <c r="AB776" s="70"/>
      <c r="AC776" s="70"/>
      <c r="AD776" s="74"/>
      <c r="AE776" s="78"/>
    </row>
    <row r="777" spans="1:31" x14ac:dyDescent="0.25">
      <c r="A777" s="60" t="s">
        <v>1476</v>
      </c>
      <c r="B777" s="126" t="s">
        <v>2331</v>
      </c>
      <c r="C777" s="127"/>
      <c r="D777" s="128"/>
      <c r="E777" s="129" t="s">
        <v>2332</v>
      </c>
      <c r="F777" s="129"/>
      <c r="G777" s="129"/>
      <c r="H777" s="61" t="s">
        <v>131</v>
      </c>
      <c r="I777" s="72">
        <v>1.5</v>
      </c>
      <c r="J777" s="63">
        <v>241.76</v>
      </c>
      <c r="K777" s="63">
        <v>362.64</v>
      </c>
      <c r="L777" s="64"/>
      <c r="Y777" s="59"/>
      <c r="Z777" s="65" t="s">
        <v>2331</v>
      </c>
      <c r="AA777" s="65" t="s">
        <v>2332</v>
      </c>
      <c r="AB777" s="70"/>
      <c r="AC777" s="70"/>
      <c r="AD777" s="74"/>
      <c r="AE777" s="78"/>
    </row>
    <row r="778" spans="1:31" x14ac:dyDescent="0.25">
      <c r="A778" s="130" t="s">
        <v>739</v>
      </c>
      <c r="B778" s="130"/>
      <c r="C778" s="130"/>
      <c r="D778" s="130"/>
      <c r="E778" s="130"/>
      <c r="F778" s="130"/>
      <c r="G778" s="130"/>
      <c r="H778" s="130"/>
      <c r="I778" s="130"/>
      <c r="J778" s="130"/>
      <c r="K778" s="130"/>
      <c r="L778" s="130"/>
      <c r="Y778" s="59"/>
      <c r="Z778" s="65"/>
      <c r="AA778" s="65"/>
      <c r="AB778" s="70"/>
      <c r="AC778" s="70"/>
      <c r="AD778" s="74" t="s">
        <v>739</v>
      </c>
      <c r="AE778" s="78"/>
    </row>
    <row r="779" spans="1:31" x14ac:dyDescent="0.25">
      <c r="A779" s="60" t="s">
        <v>1479</v>
      </c>
      <c r="B779" s="126" t="s">
        <v>2333</v>
      </c>
      <c r="C779" s="127"/>
      <c r="D779" s="128"/>
      <c r="E779" s="129" t="s">
        <v>597</v>
      </c>
      <c r="F779" s="129"/>
      <c r="G779" s="129"/>
      <c r="H779" s="61" t="s">
        <v>118</v>
      </c>
      <c r="I779" s="75">
        <v>1.2052659999999999</v>
      </c>
      <c r="J779" s="63">
        <v>62629.42</v>
      </c>
      <c r="K779" s="63">
        <v>75485.11</v>
      </c>
      <c r="L779" s="64"/>
      <c r="Y779" s="59"/>
      <c r="Z779" s="65" t="s">
        <v>2333</v>
      </c>
      <c r="AA779" s="65" t="s">
        <v>597</v>
      </c>
      <c r="AB779" s="70"/>
      <c r="AC779" s="70"/>
      <c r="AD779" s="74"/>
      <c r="AE779" s="78"/>
    </row>
    <row r="780" spans="1:31" ht="39" x14ac:dyDescent="0.25">
      <c r="A780" s="60" t="s">
        <v>1482</v>
      </c>
      <c r="B780" s="126" t="s">
        <v>2334</v>
      </c>
      <c r="C780" s="127"/>
      <c r="D780" s="128"/>
      <c r="E780" s="129" t="s">
        <v>2335</v>
      </c>
      <c r="F780" s="129"/>
      <c r="G780" s="129"/>
      <c r="H780" s="61" t="s">
        <v>118</v>
      </c>
      <c r="I780" s="71">
        <v>2.64E-2</v>
      </c>
      <c r="J780" s="63">
        <v>199236.37</v>
      </c>
      <c r="K780" s="63">
        <v>5259.84</v>
      </c>
      <c r="L780" s="64"/>
      <c r="Y780" s="59"/>
      <c r="Z780" s="65" t="s">
        <v>2334</v>
      </c>
      <c r="AA780" s="65" t="s">
        <v>2335</v>
      </c>
      <c r="AB780" s="70"/>
      <c r="AC780" s="70"/>
      <c r="AD780" s="74"/>
      <c r="AE780" s="78"/>
    </row>
    <row r="781" spans="1:31" ht="26.25" x14ac:dyDescent="0.25">
      <c r="A781" s="60" t="s">
        <v>1484</v>
      </c>
      <c r="B781" s="126" t="s">
        <v>2336</v>
      </c>
      <c r="C781" s="127"/>
      <c r="D781" s="128"/>
      <c r="E781" s="129" t="s">
        <v>2188</v>
      </c>
      <c r="F781" s="129"/>
      <c r="G781" s="129"/>
      <c r="H781" s="61" t="s">
        <v>118</v>
      </c>
      <c r="I781" s="75">
        <v>1.2052659999999999</v>
      </c>
      <c r="J781" s="63">
        <v>148432.04999999999</v>
      </c>
      <c r="K781" s="63">
        <v>178900.1</v>
      </c>
      <c r="L781" s="64"/>
      <c r="Y781" s="59"/>
      <c r="Z781" s="65" t="s">
        <v>2336</v>
      </c>
      <c r="AA781" s="65" t="s">
        <v>2188</v>
      </c>
      <c r="AB781" s="70"/>
      <c r="AC781" s="70"/>
      <c r="AD781" s="74"/>
      <c r="AE781" s="78"/>
    </row>
    <row r="782" spans="1:31" x14ac:dyDescent="0.25">
      <c r="A782" s="130" t="s">
        <v>741</v>
      </c>
      <c r="B782" s="130"/>
      <c r="C782" s="130"/>
      <c r="D782" s="130"/>
      <c r="E782" s="130"/>
      <c r="F782" s="130"/>
      <c r="G782" s="130"/>
      <c r="H782" s="130"/>
      <c r="I782" s="130"/>
      <c r="J782" s="130"/>
      <c r="K782" s="130"/>
      <c r="L782" s="130"/>
      <c r="Y782" s="59"/>
      <c r="Z782" s="65"/>
      <c r="AA782" s="65"/>
      <c r="AB782" s="70"/>
      <c r="AC782" s="70"/>
      <c r="AD782" s="74" t="s">
        <v>741</v>
      </c>
      <c r="AE782" s="78"/>
    </row>
    <row r="783" spans="1:31" x14ac:dyDescent="0.25">
      <c r="A783" s="60" t="s">
        <v>1486</v>
      </c>
      <c r="B783" s="126" t="s">
        <v>2337</v>
      </c>
      <c r="C783" s="127"/>
      <c r="D783" s="128"/>
      <c r="E783" s="129" t="s">
        <v>351</v>
      </c>
      <c r="F783" s="129"/>
      <c r="G783" s="129"/>
      <c r="H783" s="61" t="s">
        <v>270</v>
      </c>
      <c r="I783" s="66">
        <v>0.59299999999999997</v>
      </c>
      <c r="J783" s="63">
        <v>8386.27</v>
      </c>
      <c r="K783" s="63">
        <v>4973.0600000000004</v>
      </c>
      <c r="L783" s="64"/>
      <c r="Y783" s="59"/>
      <c r="Z783" s="65" t="s">
        <v>2337</v>
      </c>
      <c r="AA783" s="65" t="s">
        <v>351</v>
      </c>
      <c r="AB783" s="70"/>
      <c r="AC783" s="70"/>
      <c r="AD783" s="74"/>
      <c r="AE783" s="78"/>
    </row>
    <row r="784" spans="1:31" x14ac:dyDescent="0.25">
      <c r="A784" s="60" t="s">
        <v>1488</v>
      </c>
      <c r="B784" s="126" t="s">
        <v>2338</v>
      </c>
      <c r="C784" s="127"/>
      <c r="D784" s="128"/>
      <c r="E784" s="129" t="s">
        <v>354</v>
      </c>
      <c r="F784" s="129"/>
      <c r="G784" s="129"/>
      <c r="H784" s="61" t="s">
        <v>270</v>
      </c>
      <c r="I784" s="66">
        <v>0.59299999999999997</v>
      </c>
      <c r="J784" s="63">
        <v>7786.45</v>
      </c>
      <c r="K784" s="63">
        <v>4617.3599999999997</v>
      </c>
      <c r="L784" s="64"/>
      <c r="Y784" s="59"/>
      <c r="Z784" s="65" t="s">
        <v>2338</v>
      </c>
      <c r="AA784" s="65" t="s">
        <v>354</v>
      </c>
      <c r="AB784" s="70"/>
      <c r="AC784" s="70"/>
      <c r="AD784" s="74"/>
      <c r="AE784" s="78"/>
    </row>
    <row r="785" spans="1:31" x14ac:dyDescent="0.25">
      <c r="A785" s="130" t="s">
        <v>746</v>
      </c>
      <c r="B785" s="130"/>
      <c r="C785" s="130"/>
      <c r="D785" s="130"/>
      <c r="E785" s="130"/>
      <c r="F785" s="130"/>
      <c r="G785" s="130"/>
      <c r="H785" s="130"/>
      <c r="I785" s="130"/>
      <c r="J785" s="130"/>
      <c r="K785" s="130"/>
      <c r="L785" s="130"/>
      <c r="Y785" s="59"/>
      <c r="Z785" s="65"/>
      <c r="AA785" s="65"/>
      <c r="AB785" s="70"/>
      <c r="AC785" s="70"/>
      <c r="AD785" s="74" t="s">
        <v>746</v>
      </c>
      <c r="AE785" s="78"/>
    </row>
    <row r="786" spans="1:31" ht="26.25" x14ac:dyDescent="0.25">
      <c r="A786" s="60" t="s">
        <v>1491</v>
      </c>
      <c r="B786" s="126" t="s">
        <v>2339</v>
      </c>
      <c r="C786" s="127"/>
      <c r="D786" s="128"/>
      <c r="E786" s="129" t="s">
        <v>748</v>
      </c>
      <c r="F786" s="129"/>
      <c r="G786" s="129"/>
      <c r="H786" s="61" t="s">
        <v>118</v>
      </c>
      <c r="I786" s="73">
        <v>0.35854999999999998</v>
      </c>
      <c r="J786" s="63">
        <v>112483.83</v>
      </c>
      <c r="K786" s="63">
        <v>40331.08</v>
      </c>
      <c r="L786" s="64"/>
      <c r="Y786" s="59"/>
      <c r="Z786" s="65" t="s">
        <v>2339</v>
      </c>
      <c r="AA786" s="65" t="s">
        <v>748</v>
      </c>
      <c r="AB786" s="70"/>
      <c r="AC786" s="70"/>
      <c r="AD786" s="74"/>
      <c r="AE786" s="78"/>
    </row>
    <row r="787" spans="1:31" ht="26.25" x14ac:dyDescent="0.25">
      <c r="A787" s="60" t="s">
        <v>1493</v>
      </c>
      <c r="B787" s="126" t="s">
        <v>2340</v>
      </c>
      <c r="C787" s="127"/>
      <c r="D787" s="128"/>
      <c r="E787" s="129" t="s">
        <v>2341</v>
      </c>
      <c r="F787" s="129"/>
      <c r="G787" s="129"/>
      <c r="H787" s="61" t="s">
        <v>118</v>
      </c>
      <c r="I787" s="73">
        <v>0.35854999999999998</v>
      </c>
      <c r="J787" s="63">
        <v>146064.59</v>
      </c>
      <c r="K787" s="63">
        <v>52371.46</v>
      </c>
      <c r="L787" s="64"/>
      <c r="Y787" s="59"/>
      <c r="Z787" s="65" t="s">
        <v>2340</v>
      </c>
      <c r="AA787" s="65" t="s">
        <v>2341</v>
      </c>
      <c r="AB787" s="70"/>
      <c r="AC787" s="70"/>
      <c r="AD787" s="74"/>
      <c r="AE787" s="78"/>
    </row>
    <row r="788" spans="1:31" x14ac:dyDescent="0.25">
      <c r="A788" s="60" t="s">
        <v>1495</v>
      </c>
      <c r="B788" s="126" t="s">
        <v>2342</v>
      </c>
      <c r="C788" s="127"/>
      <c r="D788" s="128"/>
      <c r="E788" s="129" t="s">
        <v>2343</v>
      </c>
      <c r="F788" s="129"/>
      <c r="G788" s="129"/>
      <c r="H788" s="61" t="s">
        <v>118</v>
      </c>
      <c r="I788" s="73">
        <v>6.7200000000000003E-3</v>
      </c>
      <c r="J788" s="63">
        <v>118012.25</v>
      </c>
      <c r="K788" s="63">
        <v>793.04</v>
      </c>
      <c r="L788" s="64"/>
      <c r="Y788" s="59"/>
      <c r="Z788" s="65" t="s">
        <v>2342</v>
      </c>
      <c r="AA788" s="65" t="s">
        <v>2343</v>
      </c>
      <c r="AB788" s="70"/>
      <c r="AC788" s="70"/>
      <c r="AD788" s="74"/>
      <c r="AE788" s="78"/>
    </row>
    <row r="789" spans="1:31" x14ac:dyDescent="0.25">
      <c r="A789" s="60" t="s">
        <v>1497</v>
      </c>
      <c r="B789" s="126" t="s">
        <v>2344</v>
      </c>
      <c r="C789" s="127"/>
      <c r="D789" s="128"/>
      <c r="E789" s="129" t="s">
        <v>750</v>
      </c>
      <c r="F789" s="129"/>
      <c r="G789" s="129"/>
      <c r="H789" s="61" t="s">
        <v>332</v>
      </c>
      <c r="I789" s="72">
        <v>0.1</v>
      </c>
      <c r="J789" s="63">
        <v>5347.83</v>
      </c>
      <c r="K789" s="63">
        <v>534.78</v>
      </c>
      <c r="L789" s="64"/>
      <c r="Y789" s="59"/>
      <c r="Z789" s="65" t="s">
        <v>2344</v>
      </c>
      <c r="AA789" s="65" t="s">
        <v>750</v>
      </c>
      <c r="AB789" s="70"/>
      <c r="AC789" s="70"/>
      <c r="AD789" s="74"/>
      <c r="AE789" s="78"/>
    </row>
    <row r="790" spans="1:31" x14ac:dyDescent="0.25">
      <c r="A790" s="60" t="s">
        <v>1499</v>
      </c>
      <c r="B790" s="126" t="s">
        <v>2345</v>
      </c>
      <c r="C790" s="127"/>
      <c r="D790" s="128"/>
      <c r="E790" s="129" t="s">
        <v>2346</v>
      </c>
      <c r="F790" s="129"/>
      <c r="G790" s="129"/>
      <c r="H790" s="61" t="s">
        <v>296</v>
      </c>
      <c r="I790" s="76">
        <v>1</v>
      </c>
      <c r="J790" s="63">
        <v>3543.33</v>
      </c>
      <c r="K790" s="63">
        <v>3543.33</v>
      </c>
      <c r="L790" s="64"/>
      <c r="Y790" s="59"/>
      <c r="Z790" s="65" t="s">
        <v>2345</v>
      </c>
      <c r="AA790" s="65" t="s">
        <v>2346</v>
      </c>
      <c r="AB790" s="70"/>
      <c r="AC790" s="70"/>
      <c r="AD790" s="74"/>
      <c r="AE790" s="78"/>
    </row>
    <row r="791" spans="1:31" x14ac:dyDescent="0.25">
      <c r="A791" s="60" t="s">
        <v>1501</v>
      </c>
      <c r="B791" s="126" t="s">
        <v>2347</v>
      </c>
      <c r="C791" s="127"/>
      <c r="D791" s="128"/>
      <c r="E791" s="129" t="s">
        <v>351</v>
      </c>
      <c r="F791" s="129"/>
      <c r="G791" s="129"/>
      <c r="H791" s="61" t="s">
        <v>270</v>
      </c>
      <c r="I791" s="71">
        <v>0.2356</v>
      </c>
      <c r="J791" s="63">
        <v>8386.31</v>
      </c>
      <c r="K791" s="63">
        <v>1975.81</v>
      </c>
      <c r="L791" s="64"/>
      <c r="Y791" s="59"/>
      <c r="Z791" s="65" t="s">
        <v>2347</v>
      </c>
      <c r="AA791" s="65" t="s">
        <v>351</v>
      </c>
      <c r="AB791" s="70"/>
      <c r="AC791" s="70"/>
      <c r="AD791" s="74"/>
      <c r="AE791" s="78"/>
    </row>
    <row r="792" spans="1:31" x14ac:dyDescent="0.25">
      <c r="A792" s="60" t="s">
        <v>1504</v>
      </c>
      <c r="B792" s="126" t="s">
        <v>2348</v>
      </c>
      <c r="C792" s="127"/>
      <c r="D792" s="128"/>
      <c r="E792" s="129" t="s">
        <v>354</v>
      </c>
      <c r="F792" s="129"/>
      <c r="G792" s="129"/>
      <c r="H792" s="61" t="s">
        <v>270</v>
      </c>
      <c r="I792" s="71">
        <v>0.2356</v>
      </c>
      <c r="J792" s="63">
        <v>7786.34</v>
      </c>
      <c r="K792" s="63">
        <v>1834.46</v>
      </c>
      <c r="L792" s="64"/>
      <c r="Y792" s="59"/>
      <c r="Z792" s="65" t="s">
        <v>2348</v>
      </c>
      <c r="AA792" s="65" t="s">
        <v>354</v>
      </c>
      <c r="AB792" s="70"/>
      <c r="AC792" s="70"/>
      <c r="AD792" s="74"/>
      <c r="AE792" s="78"/>
    </row>
    <row r="793" spans="1:31" x14ac:dyDescent="0.25">
      <c r="A793" s="130" t="s">
        <v>755</v>
      </c>
      <c r="B793" s="130"/>
      <c r="C793" s="130"/>
      <c r="D793" s="130"/>
      <c r="E793" s="130"/>
      <c r="F793" s="130"/>
      <c r="G793" s="130"/>
      <c r="H793" s="130"/>
      <c r="I793" s="130"/>
      <c r="J793" s="130"/>
      <c r="K793" s="130"/>
      <c r="L793" s="130"/>
      <c r="Y793" s="59"/>
      <c r="Z793" s="65"/>
      <c r="AA793" s="65"/>
      <c r="AB793" s="70"/>
      <c r="AC793" s="70"/>
      <c r="AD793" s="74" t="s">
        <v>755</v>
      </c>
      <c r="AE793" s="78"/>
    </row>
    <row r="794" spans="1:31" x14ac:dyDescent="0.25">
      <c r="A794" s="60" t="s">
        <v>1506</v>
      </c>
      <c r="B794" s="126" t="s">
        <v>2349</v>
      </c>
      <c r="C794" s="127"/>
      <c r="D794" s="128"/>
      <c r="E794" s="129" t="s">
        <v>757</v>
      </c>
      <c r="F794" s="129"/>
      <c r="G794" s="129"/>
      <c r="H794" s="61" t="s">
        <v>131</v>
      </c>
      <c r="I794" s="72">
        <v>0.6</v>
      </c>
      <c r="J794" s="63">
        <v>6033.31</v>
      </c>
      <c r="K794" s="63">
        <v>3619.99</v>
      </c>
      <c r="L794" s="64"/>
      <c r="Y794" s="59"/>
      <c r="Z794" s="65" t="s">
        <v>2349</v>
      </c>
      <c r="AA794" s="65" t="s">
        <v>757</v>
      </c>
      <c r="AB794" s="70"/>
      <c r="AC794" s="70"/>
      <c r="AD794" s="74"/>
      <c r="AE794" s="78"/>
    </row>
    <row r="795" spans="1:31" x14ac:dyDescent="0.25">
      <c r="A795" s="60" t="s">
        <v>1508</v>
      </c>
      <c r="B795" s="126" t="s">
        <v>2350</v>
      </c>
      <c r="C795" s="127"/>
      <c r="D795" s="128"/>
      <c r="E795" s="129" t="s">
        <v>2170</v>
      </c>
      <c r="F795" s="129"/>
      <c r="G795" s="129"/>
      <c r="H795" s="61" t="s">
        <v>131</v>
      </c>
      <c r="I795" s="66">
        <v>0.61199999999999999</v>
      </c>
      <c r="J795" s="63">
        <v>7188.56</v>
      </c>
      <c r="K795" s="63">
        <v>4399.3999999999996</v>
      </c>
      <c r="L795" s="64"/>
      <c r="Y795" s="59"/>
      <c r="Z795" s="65" t="s">
        <v>2350</v>
      </c>
      <c r="AA795" s="65" t="s">
        <v>2170</v>
      </c>
      <c r="AB795" s="70"/>
      <c r="AC795" s="70"/>
      <c r="AD795" s="74"/>
      <c r="AE795" s="78"/>
    </row>
    <row r="796" spans="1:31" x14ac:dyDescent="0.25">
      <c r="A796" s="60" t="s">
        <v>1510</v>
      </c>
      <c r="B796" s="126" t="s">
        <v>2351</v>
      </c>
      <c r="C796" s="127"/>
      <c r="D796" s="128"/>
      <c r="E796" s="129" t="s">
        <v>2172</v>
      </c>
      <c r="F796" s="129"/>
      <c r="G796" s="129"/>
      <c r="H796" s="61" t="s">
        <v>131</v>
      </c>
      <c r="I796" s="72">
        <v>0.6</v>
      </c>
      <c r="J796" s="63">
        <v>179.72</v>
      </c>
      <c r="K796" s="63">
        <v>107.83</v>
      </c>
      <c r="L796" s="64"/>
      <c r="Y796" s="59"/>
      <c r="Z796" s="65" t="s">
        <v>2351</v>
      </c>
      <c r="AA796" s="65" t="s">
        <v>2172</v>
      </c>
      <c r="AB796" s="70"/>
      <c r="AC796" s="70"/>
      <c r="AD796" s="74"/>
      <c r="AE796" s="78"/>
    </row>
    <row r="797" spans="1:31" x14ac:dyDescent="0.25">
      <c r="A797" s="130" t="s">
        <v>758</v>
      </c>
      <c r="B797" s="130"/>
      <c r="C797" s="130"/>
      <c r="D797" s="130"/>
      <c r="E797" s="130"/>
      <c r="F797" s="130"/>
      <c r="G797" s="130"/>
      <c r="H797" s="130"/>
      <c r="I797" s="130"/>
      <c r="J797" s="130"/>
      <c r="K797" s="130"/>
      <c r="L797" s="130"/>
      <c r="Y797" s="59"/>
      <c r="Z797" s="65"/>
      <c r="AA797" s="65"/>
      <c r="AB797" s="70"/>
      <c r="AC797" s="70"/>
      <c r="AD797" s="74" t="s">
        <v>758</v>
      </c>
      <c r="AE797" s="78"/>
    </row>
    <row r="798" spans="1:31" ht="39" x14ac:dyDescent="0.25">
      <c r="A798" s="60" t="s">
        <v>1512</v>
      </c>
      <c r="B798" s="126" t="s">
        <v>2352</v>
      </c>
      <c r="C798" s="127"/>
      <c r="D798" s="128"/>
      <c r="E798" s="129" t="s">
        <v>760</v>
      </c>
      <c r="F798" s="129"/>
      <c r="G798" s="129"/>
      <c r="H798" s="61" t="s">
        <v>270</v>
      </c>
      <c r="I798" s="71">
        <v>2.1600000000000001E-2</v>
      </c>
      <c r="J798" s="63">
        <v>339334.42</v>
      </c>
      <c r="K798" s="63">
        <v>7329.62</v>
      </c>
      <c r="L798" s="64"/>
      <c r="Y798" s="59"/>
      <c r="Z798" s="65" t="s">
        <v>2352</v>
      </c>
      <c r="AA798" s="65" t="s">
        <v>760</v>
      </c>
      <c r="AB798" s="70"/>
      <c r="AC798" s="70"/>
      <c r="AD798" s="74"/>
      <c r="AE798" s="78"/>
    </row>
    <row r="799" spans="1:31" ht="26.25" x14ac:dyDescent="0.25">
      <c r="A799" s="60" t="s">
        <v>1514</v>
      </c>
      <c r="B799" s="126" t="s">
        <v>2353</v>
      </c>
      <c r="C799" s="127"/>
      <c r="D799" s="128"/>
      <c r="E799" s="129" t="s">
        <v>2354</v>
      </c>
      <c r="F799" s="129"/>
      <c r="G799" s="129"/>
      <c r="H799" s="61" t="s">
        <v>1340</v>
      </c>
      <c r="I799" s="62">
        <v>2.16</v>
      </c>
      <c r="J799" s="63">
        <v>7956.63</v>
      </c>
      <c r="K799" s="63">
        <v>17186.32</v>
      </c>
      <c r="L799" s="64"/>
      <c r="Y799" s="59"/>
      <c r="Z799" s="65" t="s">
        <v>2353</v>
      </c>
      <c r="AA799" s="65" t="s">
        <v>2354</v>
      </c>
      <c r="AB799" s="70"/>
      <c r="AC799" s="70"/>
      <c r="AD799" s="74"/>
      <c r="AE799" s="78"/>
    </row>
    <row r="800" spans="1:31" ht="26.25" x14ac:dyDescent="0.25">
      <c r="A800" s="60" t="s">
        <v>1516</v>
      </c>
      <c r="B800" s="126" t="s">
        <v>2355</v>
      </c>
      <c r="C800" s="127"/>
      <c r="D800" s="128"/>
      <c r="E800" s="129" t="s">
        <v>763</v>
      </c>
      <c r="F800" s="129"/>
      <c r="G800" s="129"/>
      <c r="H800" s="61" t="s">
        <v>270</v>
      </c>
      <c r="I800" s="71">
        <v>1.8E-3</v>
      </c>
      <c r="J800" s="63">
        <v>8600.9599999999991</v>
      </c>
      <c r="K800" s="63">
        <v>15.48</v>
      </c>
      <c r="L800" s="64"/>
      <c r="Y800" s="59"/>
      <c r="Z800" s="65" t="s">
        <v>2355</v>
      </c>
      <c r="AA800" s="65" t="s">
        <v>763</v>
      </c>
      <c r="AB800" s="70"/>
      <c r="AC800" s="70"/>
      <c r="AD800" s="74"/>
      <c r="AE800" s="78"/>
    </row>
    <row r="801" spans="1:31" x14ac:dyDescent="0.25">
      <c r="A801" s="130" t="s">
        <v>614</v>
      </c>
      <c r="B801" s="130"/>
      <c r="C801" s="130"/>
      <c r="D801" s="130"/>
      <c r="E801" s="130"/>
      <c r="F801" s="130"/>
      <c r="G801" s="130"/>
      <c r="H801" s="130"/>
      <c r="I801" s="130"/>
      <c r="J801" s="130"/>
      <c r="K801" s="130"/>
      <c r="L801" s="130"/>
      <c r="Y801" s="59"/>
      <c r="Z801" s="65"/>
      <c r="AA801" s="65"/>
      <c r="AB801" s="70"/>
      <c r="AC801" s="70"/>
      <c r="AD801" s="74" t="s">
        <v>614</v>
      </c>
      <c r="AE801" s="78"/>
    </row>
    <row r="802" spans="1:31" x14ac:dyDescent="0.25">
      <c r="A802" s="60" t="s">
        <v>1518</v>
      </c>
      <c r="B802" s="126" t="s">
        <v>2356</v>
      </c>
      <c r="C802" s="127"/>
      <c r="D802" s="128"/>
      <c r="E802" s="129" t="s">
        <v>421</v>
      </c>
      <c r="F802" s="129"/>
      <c r="G802" s="129"/>
      <c r="H802" s="61" t="s">
        <v>118</v>
      </c>
      <c r="I802" s="71">
        <v>0.1236</v>
      </c>
      <c r="J802" s="63">
        <v>246212.04</v>
      </c>
      <c r="K802" s="63">
        <v>30431.81</v>
      </c>
      <c r="L802" s="64"/>
      <c r="Y802" s="59"/>
      <c r="Z802" s="65" t="s">
        <v>2356</v>
      </c>
      <c r="AA802" s="65" t="s">
        <v>421</v>
      </c>
      <c r="AB802" s="70"/>
      <c r="AC802" s="70"/>
      <c r="AD802" s="74"/>
      <c r="AE802" s="78"/>
    </row>
    <row r="803" spans="1:31" ht="26.25" x14ac:dyDescent="0.25">
      <c r="A803" s="60" t="s">
        <v>1520</v>
      </c>
      <c r="B803" s="126" t="s">
        <v>2357</v>
      </c>
      <c r="C803" s="127"/>
      <c r="D803" s="128"/>
      <c r="E803" s="129" t="s">
        <v>2218</v>
      </c>
      <c r="F803" s="129"/>
      <c r="G803" s="129"/>
      <c r="H803" s="61" t="s">
        <v>118</v>
      </c>
      <c r="I803" s="71">
        <v>0.1236</v>
      </c>
      <c r="J803" s="63">
        <v>150772.35999999999</v>
      </c>
      <c r="K803" s="63">
        <v>18635.46</v>
      </c>
      <c r="L803" s="64"/>
      <c r="Y803" s="59"/>
      <c r="Z803" s="65" t="s">
        <v>2357</v>
      </c>
      <c r="AA803" s="65" t="s">
        <v>2218</v>
      </c>
      <c r="AB803" s="70"/>
      <c r="AC803" s="70"/>
      <c r="AD803" s="74"/>
      <c r="AE803" s="78"/>
    </row>
    <row r="804" spans="1:31" x14ac:dyDescent="0.25">
      <c r="A804" s="130" t="s">
        <v>765</v>
      </c>
      <c r="B804" s="130"/>
      <c r="C804" s="130"/>
      <c r="D804" s="130"/>
      <c r="E804" s="130"/>
      <c r="F804" s="130"/>
      <c r="G804" s="130"/>
      <c r="H804" s="130"/>
      <c r="I804" s="130"/>
      <c r="J804" s="130"/>
      <c r="K804" s="130"/>
      <c r="L804" s="130"/>
      <c r="Y804" s="59"/>
      <c r="Z804" s="65"/>
      <c r="AA804" s="65"/>
      <c r="AB804" s="70"/>
      <c r="AC804" s="70"/>
      <c r="AD804" s="74" t="s">
        <v>765</v>
      </c>
      <c r="AE804" s="78"/>
    </row>
    <row r="805" spans="1:31" ht="26.25" x14ac:dyDescent="0.25">
      <c r="A805" s="60" t="s">
        <v>1522</v>
      </c>
      <c r="B805" s="126" t="s">
        <v>2358</v>
      </c>
      <c r="C805" s="127"/>
      <c r="D805" s="128"/>
      <c r="E805" s="129" t="s">
        <v>768</v>
      </c>
      <c r="F805" s="129"/>
      <c r="G805" s="129"/>
      <c r="H805" s="61" t="s">
        <v>270</v>
      </c>
      <c r="I805" s="62">
        <v>1.68</v>
      </c>
      <c r="J805" s="63">
        <v>93304.21</v>
      </c>
      <c r="K805" s="63">
        <v>156751.07</v>
      </c>
      <c r="L805" s="64"/>
      <c r="Y805" s="59"/>
      <c r="Z805" s="65" t="s">
        <v>2358</v>
      </c>
      <c r="AA805" s="65" t="s">
        <v>768</v>
      </c>
      <c r="AB805" s="70"/>
      <c r="AC805" s="70"/>
      <c r="AD805" s="74"/>
      <c r="AE805" s="78"/>
    </row>
    <row r="806" spans="1:31" ht="26.25" x14ac:dyDescent="0.25">
      <c r="A806" s="60" t="s">
        <v>1524</v>
      </c>
      <c r="B806" s="126" t="s">
        <v>2359</v>
      </c>
      <c r="C806" s="127"/>
      <c r="D806" s="128"/>
      <c r="E806" s="129" t="s">
        <v>771</v>
      </c>
      <c r="F806" s="129"/>
      <c r="G806" s="129"/>
      <c r="H806" s="61" t="s">
        <v>270</v>
      </c>
      <c r="I806" s="71">
        <v>0.30249999999999999</v>
      </c>
      <c r="J806" s="63">
        <v>96767.07</v>
      </c>
      <c r="K806" s="63">
        <v>29272.04</v>
      </c>
      <c r="L806" s="64"/>
      <c r="Y806" s="59"/>
      <c r="Z806" s="65" t="s">
        <v>2359</v>
      </c>
      <c r="AA806" s="65" t="s">
        <v>771</v>
      </c>
      <c r="AB806" s="70"/>
      <c r="AC806" s="70"/>
      <c r="AD806" s="74"/>
      <c r="AE806" s="78"/>
    </row>
    <row r="807" spans="1:31" x14ac:dyDescent="0.25">
      <c r="A807" s="60" t="s">
        <v>1526</v>
      </c>
      <c r="B807" s="126" t="s">
        <v>2360</v>
      </c>
      <c r="C807" s="127"/>
      <c r="D807" s="128"/>
      <c r="E807" s="129" t="s">
        <v>773</v>
      </c>
      <c r="F807" s="129"/>
      <c r="G807" s="129"/>
      <c r="H807" s="61" t="s">
        <v>270</v>
      </c>
      <c r="I807" s="71">
        <v>1.9824999999999999</v>
      </c>
      <c r="J807" s="63">
        <v>11615.45</v>
      </c>
      <c r="K807" s="63">
        <v>23027.63</v>
      </c>
      <c r="L807" s="64"/>
      <c r="Y807" s="59"/>
      <c r="Z807" s="65" t="s">
        <v>2360</v>
      </c>
      <c r="AA807" s="65" t="s">
        <v>773</v>
      </c>
      <c r="AB807" s="70"/>
      <c r="AC807" s="70"/>
      <c r="AD807" s="74"/>
      <c r="AE807" s="78"/>
    </row>
    <row r="808" spans="1:31" ht="26.25" x14ac:dyDescent="0.25">
      <c r="A808" s="60" t="s">
        <v>1529</v>
      </c>
      <c r="B808" s="126" t="s">
        <v>2361</v>
      </c>
      <c r="C808" s="127"/>
      <c r="D808" s="128"/>
      <c r="E808" s="129" t="s">
        <v>2362</v>
      </c>
      <c r="F808" s="129"/>
      <c r="G808" s="129"/>
      <c r="H808" s="61" t="s">
        <v>118</v>
      </c>
      <c r="I808" s="75">
        <v>9.9099999999999991E-4</v>
      </c>
      <c r="J808" s="63">
        <v>169526.81</v>
      </c>
      <c r="K808" s="63">
        <v>168</v>
      </c>
      <c r="L808" s="64"/>
      <c r="Y808" s="59"/>
      <c r="Z808" s="65" t="s">
        <v>2361</v>
      </c>
      <c r="AA808" s="65" t="s">
        <v>2362</v>
      </c>
      <c r="AB808" s="70"/>
      <c r="AC808" s="70"/>
      <c r="AD808" s="74"/>
      <c r="AE808" s="78"/>
    </row>
    <row r="809" spans="1:31" x14ac:dyDescent="0.25">
      <c r="A809" s="130" t="s">
        <v>774</v>
      </c>
      <c r="B809" s="130"/>
      <c r="C809" s="130"/>
      <c r="D809" s="130"/>
      <c r="E809" s="130"/>
      <c r="F809" s="130"/>
      <c r="G809" s="130"/>
      <c r="H809" s="130"/>
      <c r="I809" s="130"/>
      <c r="J809" s="130"/>
      <c r="K809" s="130"/>
      <c r="L809" s="130"/>
      <c r="Y809" s="59"/>
      <c r="Z809" s="65"/>
      <c r="AA809" s="65"/>
      <c r="AB809" s="70"/>
      <c r="AC809" s="70"/>
      <c r="AD809" s="74" t="s">
        <v>774</v>
      </c>
      <c r="AE809" s="78"/>
    </row>
    <row r="810" spans="1:31" ht="26.25" x14ac:dyDescent="0.25">
      <c r="A810" s="60" t="s">
        <v>1531</v>
      </c>
      <c r="B810" s="126" t="s">
        <v>2363</v>
      </c>
      <c r="C810" s="127"/>
      <c r="D810" s="128"/>
      <c r="E810" s="129" t="s">
        <v>776</v>
      </c>
      <c r="F810" s="129"/>
      <c r="G810" s="129"/>
      <c r="H810" s="61" t="s">
        <v>270</v>
      </c>
      <c r="I810" s="66">
        <v>1.8440000000000001</v>
      </c>
      <c r="J810" s="63">
        <v>29792.51</v>
      </c>
      <c r="K810" s="63">
        <v>54937.39</v>
      </c>
      <c r="L810" s="64"/>
      <c r="Y810" s="59"/>
      <c r="Z810" s="65" t="s">
        <v>2363</v>
      </c>
      <c r="AA810" s="65" t="s">
        <v>776</v>
      </c>
      <c r="AB810" s="70"/>
      <c r="AC810" s="70"/>
      <c r="AD810" s="74"/>
      <c r="AE810" s="78"/>
    </row>
    <row r="811" spans="1:31" ht="26.25" x14ac:dyDescent="0.25">
      <c r="A811" s="60" t="s">
        <v>1533</v>
      </c>
      <c r="B811" s="126" t="s">
        <v>2364</v>
      </c>
      <c r="C811" s="127"/>
      <c r="D811" s="128"/>
      <c r="E811" s="129" t="s">
        <v>2365</v>
      </c>
      <c r="F811" s="129"/>
      <c r="G811" s="129"/>
      <c r="H811" s="61" t="s">
        <v>296</v>
      </c>
      <c r="I811" s="72">
        <v>1475.2</v>
      </c>
      <c r="J811" s="63">
        <v>8.9499999999999993</v>
      </c>
      <c r="K811" s="63">
        <v>13203.04</v>
      </c>
      <c r="L811" s="64"/>
      <c r="Y811" s="59"/>
      <c r="Z811" s="65" t="s">
        <v>2364</v>
      </c>
      <c r="AA811" s="65" t="s">
        <v>2365</v>
      </c>
      <c r="AB811" s="70"/>
      <c r="AC811" s="70"/>
      <c r="AD811" s="74"/>
      <c r="AE811" s="78"/>
    </row>
    <row r="812" spans="1:31" ht="64.5" x14ac:dyDescent="0.25">
      <c r="A812" s="60" t="s">
        <v>1535</v>
      </c>
      <c r="B812" s="126" t="s">
        <v>2366</v>
      </c>
      <c r="C812" s="127"/>
      <c r="D812" s="128"/>
      <c r="E812" s="129" t="s">
        <v>2311</v>
      </c>
      <c r="F812" s="129"/>
      <c r="G812" s="129"/>
      <c r="H812" s="61" t="s">
        <v>131</v>
      </c>
      <c r="I812" s="72">
        <v>6.1</v>
      </c>
      <c r="J812" s="63">
        <v>11502.44</v>
      </c>
      <c r="K812" s="63">
        <v>70164.88</v>
      </c>
      <c r="L812" s="64"/>
      <c r="Y812" s="59"/>
      <c r="Z812" s="65" t="s">
        <v>2366</v>
      </c>
      <c r="AA812" s="65" t="s">
        <v>2311</v>
      </c>
      <c r="AB812" s="70"/>
      <c r="AC812" s="70"/>
      <c r="AD812" s="74"/>
      <c r="AE812" s="78"/>
    </row>
    <row r="813" spans="1:31" ht="64.5" x14ac:dyDescent="0.25">
      <c r="A813" s="60" t="s">
        <v>1538</v>
      </c>
      <c r="B813" s="126" t="s">
        <v>2367</v>
      </c>
      <c r="C813" s="127"/>
      <c r="D813" s="128"/>
      <c r="E813" s="129" t="s">
        <v>2368</v>
      </c>
      <c r="F813" s="129"/>
      <c r="G813" s="129"/>
      <c r="H813" s="61" t="s">
        <v>131</v>
      </c>
      <c r="I813" s="62">
        <v>3.12</v>
      </c>
      <c r="J813" s="63">
        <v>9752.51</v>
      </c>
      <c r="K813" s="63">
        <v>30427.83</v>
      </c>
      <c r="L813" s="64"/>
      <c r="Y813" s="59"/>
      <c r="Z813" s="65" t="s">
        <v>2367</v>
      </c>
      <c r="AA813" s="65" t="s">
        <v>2368</v>
      </c>
      <c r="AB813" s="70"/>
      <c r="AC813" s="70"/>
      <c r="AD813" s="74"/>
      <c r="AE813" s="78"/>
    </row>
    <row r="814" spans="1:31" ht="26.25" x14ac:dyDescent="0.25">
      <c r="A814" s="60" t="s">
        <v>1541</v>
      </c>
      <c r="B814" s="126" t="s">
        <v>2369</v>
      </c>
      <c r="C814" s="127"/>
      <c r="D814" s="128"/>
      <c r="E814" s="129" t="s">
        <v>779</v>
      </c>
      <c r="F814" s="129"/>
      <c r="G814" s="129"/>
      <c r="H814" s="61" t="s">
        <v>270</v>
      </c>
      <c r="I814" s="62">
        <v>1.32</v>
      </c>
      <c r="J814" s="63">
        <v>87831.3</v>
      </c>
      <c r="K814" s="63">
        <v>115937.32</v>
      </c>
      <c r="L814" s="64"/>
      <c r="Y814" s="59"/>
      <c r="Z814" s="65" t="s">
        <v>2369</v>
      </c>
      <c r="AA814" s="65" t="s">
        <v>779</v>
      </c>
      <c r="AB814" s="70"/>
      <c r="AC814" s="70"/>
      <c r="AD814" s="74"/>
      <c r="AE814" s="78"/>
    </row>
    <row r="815" spans="1:31" x14ac:dyDescent="0.25">
      <c r="A815" s="60" t="s">
        <v>1543</v>
      </c>
      <c r="B815" s="126" t="s">
        <v>2370</v>
      </c>
      <c r="C815" s="127"/>
      <c r="D815" s="128"/>
      <c r="E815" s="129" t="s">
        <v>781</v>
      </c>
      <c r="F815" s="129"/>
      <c r="G815" s="129"/>
      <c r="H815" s="61" t="s">
        <v>270</v>
      </c>
      <c r="I815" s="62">
        <v>1.32</v>
      </c>
      <c r="J815" s="63">
        <v>5740.33</v>
      </c>
      <c r="K815" s="63">
        <v>7577.24</v>
      </c>
      <c r="L815" s="64"/>
      <c r="Y815" s="59"/>
      <c r="Z815" s="65" t="s">
        <v>2370</v>
      </c>
      <c r="AA815" s="65" t="s">
        <v>781</v>
      </c>
      <c r="AB815" s="70"/>
      <c r="AC815" s="70"/>
      <c r="AD815" s="74"/>
      <c r="AE815" s="78"/>
    </row>
    <row r="816" spans="1:31" ht="26.25" x14ac:dyDescent="0.25">
      <c r="A816" s="60" t="s">
        <v>1545</v>
      </c>
      <c r="B816" s="126" t="s">
        <v>2371</v>
      </c>
      <c r="C816" s="127"/>
      <c r="D816" s="128"/>
      <c r="E816" s="129" t="s">
        <v>2372</v>
      </c>
      <c r="F816" s="129"/>
      <c r="G816" s="129"/>
      <c r="H816" s="61" t="s">
        <v>1340</v>
      </c>
      <c r="I816" s="62">
        <v>137.28</v>
      </c>
      <c r="J816" s="63">
        <v>59.96</v>
      </c>
      <c r="K816" s="63">
        <v>8231.31</v>
      </c>
      <c r="L816" s="64"/>
      <c r="Y816" s="59"/>
      <c r="Z816" s="65" t="s">
        <v>2371</v>
      </c>
      <c r="AA816" s="65" t="s">
        <v>2372</v>
      </c>
      <c r="AB816" s="70"/>
      <c r="AC816" s="70"/>
      <c r="AD816" s="74"/>
      <c r="AE816" s="78"/>
    </row>
    <row r="817" spans="1:31" x14ac:dyDescent="0.25">
      <c r="A817" s="130" t="s">
        <v>782</v>
      </c>
      <c r="B817" s="130"/>
      <c r="C817" s="130"/>
      <c r="D817" s="130"/>
      <c r="E817" s="130"/>
      <c r="F817" s="130"/>
      <c r="G817" s="130"/>
      <c r="H817" s="130"/>
      <c r="I817" s="130"/>
      <c r="J817" s="130"/>
      <c r="K817" s="130"/>
      <c r="L817" s="130"/>
      <c r="Y817" s="59"/>
      <c r="Z817" s="65"/>
      <c r="AA817" s="65"/>
      <c r="AB817" s="70"/>
      <c r="AC817" s="70"/>
      <c r="AD817" s="74" t="s">
        <v>782</v>
      </c>
      <c r="AE817" s="78"/>
    </row>
    <row r="818" spans="1:31" ht="26.25" x14ac:dyDescent="0.25">
      <c r="A818" s="60" t="s">
        <v>1547</v>
      </c>
      <c r="B818" s="126" t="s">
        <v>2373</v>
      </c>
      <c r="C818" s="127"/>
      <c r="D818" s="128"/>
      <c r="E818" s="129" t="s">
        <v>779</v>
      </c>
      <c r="F818" s="129"/>
      <c r="G818" s="129"/>
      <c r="H818" s="61" t="s">
        <v>270</v>
      </c>
      <c r="I818" s="66">
        <v>2.4E-2</v>
      </c>
      <c r="J818" s="63">
        <v>87830.96</v>
      </c>
      <c r="K818" s="63">
        <v>2107.94</v>
      </c>
      <c r="L818" s="64"/>
      <c r="Y818" s="59"/>
      <c r="Z818" s="65" t="s">
        <v>2373</v>
      </c>
      <c r="AA818" s="65" t="s">
        <v>779</v>
      </c>
      <c r="AB818" s="70"/>
      <c r="AC818" s="70"/>
      <c r="AD818" s="74"/>
      <c r="AE818" s="78"/>
    </row>
    <row r="819" spans="1:31" x14ac:dyDescent="0.25">
      <c r="A819" s="60" t="s">
        <v>1549</v>
      </c>
      <c r="B819" s="126" t="s">
        <v>2374</v>
      </c>
      <c r="C819" s="127"/>
      <c r="D819" s="128"/>
      <c r="E819" s="129" t="s">
        <v>781</v>
      </c>
      <c r="F819" s="129"/>
      <c r="G819" s="129"/>
      <c r="H819" s="61" t="s">
        <v>270</v>
      </c>
      <c r="I819" s="72">
        <v>2.4</v>
      </c>
      <c r="J819" s="63">
        <v>5740.32</v>
      </c>
      <c r="K819" s="63">
        <v>13776.77</v>
      </c>
      <c r="L819" s="64"/>
      <c r="Y819" s="59"/>
      <c r="Z819" s="65" t="s">
        <v>2374</v>
      </c>
      <c r="AA819" s="65" t="s">
        <v>781</v>
      </c>
      <c r="AB819" s="70"/>
      <c r="AC819" s="70"/>
      <c r="AD819" s="74"/>
      <c r="AE819" s="78"/>
    </row>
    <row r="820" spans="1:31" ht="26.25" x14ac:dyDescent="0.25">
      <c r="A820" s="60" t="s">
        <v>1551</v>
      </c>
      <c r="B820" s="126" t="s">
        <v>2375</v>
      </c>
      <c r="C820" s="127"/>
      <c r="D820" s="128"/>
      <c r="E820" s="129" t="s">
        <v>2372</v>
      </c>
      <c r="F820" s="129"/>
      <c r="G820" s="129"/>
      <c r="H820" s="61" t="s">
        <v>1340</v>
      </c>
      <c r="I820" s="66">
        <v>2.496</v>
      </c>
      <c r="J820" s="63">
        <v>59.96</v>
      </c>
      <c r="K820" s="63">
        <v>149.66</v>
      </c>
      <c r="L820" s="64"/>
      <c r="Y820" s="59"/>
      <c r="Z820" s="65" t="s">
        <v>2375</v>
      </c>
      <c r="AA820" s="65" t="s">
        <v>2372</v>
      </c>
      <c r="AB820" s="70"/>
      <c r="AC820" s="70"/>
      <c r="AD820" s="74"/>
      <c r="AE820" s="78"/>
    </row>
    <row r="821" spans="1:31" x14ac:dyDescent="0.25">
      <c r="A821" s="130" t="s">
        <v>786</v>
      </c>
      <c r="B821" s="130"/>
      <c r="C821" s="130"/>
      <c r="D821" s="130"/>
      <c r="E821" s="130"/>
      <c r="F821" s="130"/>
      <c r="G821" s="130"/>
      <c r="H821" s="130"/>
      <c r="I821" s="130"/>
      <c r="J821" s="130"/>
      <c r="K821" s="130"/>
      <c r="L821" s="130"/>
      <c r="Y821" s="59"/>
      <c r="Z821" s="65"/>
      <c r="AA821" s="65"/>
      <c r="AB821" s="70"/>
      <c r="AC821" s="70"/>
      <c r="AD821" s="74" t="s">
        <v>786</v>
      </c>
      <c r="AE821" s="78"/>
    </row>
    <row r="822" spans="1:31" x14ac:dyDescent="0.25">
      <c r="A822" s="60" t="s">
        <v>1553</v>
      </c>
      <c r="B822" s="126" t="s">
        <v>2376</v>
      </c>
      <c r="C822" s="127"/>
      <c r="D822" s="128"/>
      <c r="E822" s="129" t="s">
        <v>620</v>
      </c>
      <c r="F822" s="129"/>
      <c r="G822" s="129"/>
      <c r="H822" s="61" t="s">
        <v>170</v>
      </c>
      <c r="I822" s="66">
        <v>4.0000000000000001E-3</v>
      </c>
      <c r="J822" s="63">
        <v>628488.18999999994</v>
      </c>
      <c r="K822" s="63">
        <v>2513.9499999999998</v>
      </c>
      <c r="L822" s="64"/>
      <c r="Y822" s="59"/>
      <c r="Z822" s="65" t="s">
        <v>2376</v>
      </c>
      <c r="AA822" s="65" t="s">
        <v>620</v>
      </c>
      <c r="AB822" s="70"/>
      <c r="AC822" s="70"/>
      <c r="AD822" s="74"/>
      <c r="AE822" s="78"/>
    </row>
    <row r="823" spans="1:31" x14ac:dyDescent="0.25">
      <c r="A823" s="60" t="s">
        <v>1556</v>
      </c>
      <c r="B823" s="126" t="s">
        <v>2377</v>
      </c>
      <c r="C823" s="127"/>
      <c r="D823" s="128"/>
      <c r="E823" s="129" t="s">
        <v>2170</v>
      </c>
      <c r="F823" s="129"/>
      <c r="G823" s="129"/>
      <c r="H823" s="61" t="s">
        <v>131</v>
      </c>
      <c r="I823" s="66">
        <v>0.40799999999999997</v>
      </c>
      <c r="J823" s="63">
        <v>7188.58</v>
      </c>
      <c r="K823" s="63">
        <v>2932.94</v>
      </c>
      <c r="L823" s="64"/>
      <c r="Y823" s="59"/>
      <c r="Z823" s="65" t="s">
        <v>2377</v>
      </c>
      <c r="AA823" s="65" t="s">
        <v>2170</v>
      </c>
      <c r="AB823" s="70"/>
      <c r="AC823" s="70"/>
      <c r="AD823" s="74"/>
      <c r="AE823" s="78"/>
    </row>
    <row r="824" spans="1:31" x14ac:dyDescent="0.25">
      <c r="A824" s="60" t="s">
        <v>1558</v>
      </c>
      <c r="B824" s="126" t="s">
        <v>2378</v>
      </c>
      <c r="C824" s="127"/>
      <c r="D824" s="128"/>
      <c r="E824" s="129" t="s">
        <v>2172</v>
      </c>
      <c r="F824" s="129"/>
      <c r="G824" s="129"/>
      <c r="H824" s="61" t="s">
        <v>131</v>
      </c>
      <c r="I824" s="72">
        <v>0.4</v>
      </c>
      <c r="J824" s="63">
        <v>179.72</v>
      </c>
      <c r="K824" s="63">
        <v>71.89</v>
      </c>
      <c r="L824" s="64"/>
      <c r="Y824" s="59"/>
      <c r="Z824" s="65" t="s">
        <v>2378</v>
      </c>
      <c r="AA824" s="65" t="s">
        <v>2172</v>
      </c>
      <c r="AB824" s="70"/>
      <c r="AC824" s="70"/>
      <c r="AD824" s="74"/>
      <c r="AE824" s="78"/>
    </row>
    <row r="825" spans="1:31" ht="26.25" x14ac:dyDescent="0.25">
      <c r="A825" s="60" t="s">
        <v>1560</v>
      </c>
      <c r="B825" s="126" t="s">
        <v>2379</v>
      </c>
      <c r="C825" s="127"/>
      <c r="D825" s="128"/>
      <c r="E825" s="129" t="s">
        <v>2227</v>
      </c>
      <c r="F825" s="129"/>
      <c r="G825" s="129"/>
      <c r="H825" s="61" t="s">
        <v>131</v>
      </c>
      <c r="I825" s="73">
        <v>4.9500000000000004E-3</v>
      </c>
      <c r="J825" s="63">
        <v>9664.0300000000007</v>
      </c>
      <c r="K825" s="63">
        <v>47.84</v>
      </c>
      <c r="L825" s="64"/>
      <c r="Y825" s="59"/>
      <c r="Z825" s="65" t="s">
        <v>2379</v>
      </c>
      <c r="AA825" s="65" t="s">
        <v>2227</v>
      </c>
      <c r="AB825" s="70"/>
      <c r="AC825" s="70"/>
      <c r="AD825" s="74"/>
      <c r="AE825" s="78"/>
    </row>
    <row r="826" spans="1:31" x14ac:dyDescent="0.25">
      <c r="A826" s="60" t="s">
        <v>1562</v>
      </c>
      <c r="B826" s="126" t="s">
        <v>2380</v>
      </c>
      <c r="C826" s="127"/>
      <c r="D826" s="128"/>
      <c r="E826" s="129" t="s">
        <v>374</v>
      </c>
      <c r="F826" s="129"/>
      <c r="G826" s="129"/>
      <c r="H826" s="61" t="s">
        <v>270</v>
      </c>
      <c r="I826" s="66">
        <v>1.7999999999999999E-2</v>
      </c>
      <c r="J826" s="63">
        <v>20311.46</v>
      </c>
      <c r="K826" s="63">
        <v>365.61</v>
      </c>
      <c r="L826" s="64"/>
      <c r="Y826" s="59"/>
      <c r="Z826" s="65" t="s">
        <v>2380</v>
      </c>
      <c r="AA826" s="65" t="s">
        <v>374</v>
      </c>
      <c r="AB826" s="70"/>
      <c r="AC826" s="70"/>
      <c r="AD826" s="74"/>
      <c r="AE826" s="78"/>
    </row>
    <row r="827" spans="1:31" x14ac:dyDescent="0.25">
      <c r="A827" s="60" t="s">
        <v>1564</v>
      </c>
      <c r="B827" s="126" t="s">
        <v>2381</v>
      </c>
      <c r="C827" s="127"/>
      <c r="D827" s="128"/>
      <c r="E827" s="129" t="s">
        <v>1362</v>
      </c>
      <c r="F827" s="129"/>
      <c r="G827" s="129"/>
      <c r="H827" s="61" t="s">
        <v>1353</v>
      </c>
      <c r="I827" s="62">
        <v>25.74</v>
      </c>
      <c r="J827" s="63">
        <v>252.16</v>
      </c>
      <c r="K827" s="63">
        <v>6490.6</v>
      </c>
      <c r="L827" s="64"/>
      <c r="Y827" s="59"/>
      <c r="Z827" s="65" t="s">
        <v>2381</v>
      </c>
      <c r="AA827" s="65" t="s">
        <v>1362</v>
      </c>
      <c r="AB827" s="70"/>
      <c r="AC827" s="70"/>
      <c r="AD827" s="74"/>
      <c r="AE827" s="78"/>
    </row>
    <row r="828" spans="1:31" x14ac:dyDescent="0.25">
      <c r="A828" s="130" t="s">
        <v>789</v>
      </c>
      <c r="B828" s="130"/>
      <c r="C828" s="130"/>
      <c r="D828" s="130"/>
      <c r="E828" s="130"/>
      <c r="F828" s="130"/>
      <c r="G828" s="130"/>
      <c r="H828" s="130"/>
      <c r="I828" s="130"/>
      <c r="J828" s="130"/>
      <c r="K828" s="130"/>
      <c r="L828" s="130"/>
      <c r="Y828" s="59"/>
      <c r="Z828" s="65"/>
      <c r="AA828" s="65"/>
      <c r="AB828" s="70"/>
      <c r="AC828" s="70"/>
      <c r="AD828" s="74" t="s">
        <v>789</v>
      </c>
      <c r="AE828" s="78"/>
    </row>
    <row r="829" spans="1:31" x14ac:dyDescent="0.25">
      <c r="A829" s="60" t="s">
        <v>1566</v>
      </c>
      <c r="B829" s="126" t="s">
        <v>2382</v>
      </c>
      <c r="C829" s="127"/>
      <c r="D829" s="128"/>
      <c r="E829" s="129" t="s">
        <v>791</v>
      </c>
      <c r="F829" s="129"/>
      <c r="G829" s="129"/>
      <c r="H829" s="61" t="s">
        <v>118</v>
      </c>
      <c r="I829" s="71">
        <v>0.51870000000000005</v>
      </c>
      <c r="J829" s="63">
        <v>36924.730000000003</v>
      </c>
      <c r="K829" s="63">
        <v>19152.86</v>
      </c>
      <c r="L829" s="64"/>
      <c r="Y829" s="59"/>
      <c r="Z829" s="65" t="s">
        <v>2382</v>
      </c>
      <c r="AA829" s="65" t="s">
        <v>791</v>
      </c>
      <c r="AB829" s="70"/>
      <c r="AC829" s="70"/>
      <c r="AD829" s="74"/>
      <c r="AE829" s="78"/>
    </row>
    <row r="830" spans="1:31" x14ac:dyDescent="0.25">
      <c r="A830" s="60" t="s">
        <v>1568</v>
      </c>
      <c r="B830" s="126" t="s">
        <v>2383</v>
      </c>
      <c r="C830" s="127"/>
      <c r="D830" s="128"/>
      <c r="E830" s="129" t="s">
        <v>2384</v>
      </c>
      <c r="F830" s="129"/>
      <c r="G830" s="129"/>
      <c r="H830" s="61" t="s">
        <v>118</v>
      </c>
      <c r="I830" s="71">
        <v>0.51870000000000005</v>
      </c>
      <c r="J830" s="63">
        <v>111458.86</v>
      </c>
      <c r="K830" s="63">
        <v>57813.71</v>
      </c>
      <c r="L830" s="64"/>
      <c r="Y830" s="59"/>
      <c r="Z830" s="65" t="s">
        <v>2383</v>
      </c>
      <c r="AA830" s="65" t="s">
        <v>2384</v>
      </c>
      <c r="AB830" s="70"/>
      <c r="AC830" s="70"/>
      <c r="AD830" s="74"/>
      <c r="AE830" s="78"/>
    </row>
    <row r="831" spans="1:31" x14ac:dyDescent="0.25">
      <c r="A831" s="60" t="s">
        <v>1570</v>
      </c>
      <c r="B831" s="126" t="s">
        <v>2385</v>
      </c>
      <c r="C831" s="127"/>
      <c r="D831" s="128"/>
      <c r="E831" s="129" t="s">
        <v>793</v>
      </c>
      <c r="F831" s="129"/>
      <c r="G831" s="129"/>
      <c r="H831" s="61" t="s">
        <v>332</v>
      </c>
      <c r="I831" s="72">
        <v>0.1</v>
      </c>
      <c r="J831" s="63">
        <v>56179.81</v>
      </c>
      <c r="K831" s="63">
        <v>5617.98</v>
      </c>
      <c r="L831" s="64"/>
      <c r="Y831" s="59"/>
      <c r="Z831" s="65" t="s">
        <v>2385</v>
      </c>
      <c r="AA831" s="65" t="s">
        <v>793</v>
      </c>
      <c r="AB831" s="70"/>
      <c r="AC831" s="70"/>
      <c r="AD831" s="74"/>
      <c r="AE831" s="78"/>
    </row>
    <row r="832" spans="1:31" x14ac:dyDescent="0.25">
      <c r="A832" s="60" t="s">
        <v>1572</v>
      </c>
      <c r="B832" s="126" t="s">
        <v>2386</v>
      </c>
      <c r="C832" s="127"/>
      <c r="D832" s="128"/>
      <c r="E832" s="129" t="s">
        <v>2387</v>
      </c>
      <c r="F832" s="129"/>
      <c r="G832" s="129"/>
      <c r="H832" s="61" t="s">
        <v>296</v>
      </c>
      <c r="I832" s="76">
        <v>1</v>
      </c>
      <c r="J832" s="63">
        <v>4670.97</v>
      </c>
      <c r="K832" s="63">
        <v>4670.97</v>
      </c>
      <c r="L832" s="64"/>
      <c r="Y832" s="59"/>
      <c r="Z832" s="65" t="s">
        <v>2386</v>
      </c>
      <c r="AA832" s="65" t="s">
        <v>2387</v>
      </c>
      <c r="AB832" s="70"/>
      <c r="AC832" s="70"/>
      <c r="AD832" s="74"/>
      <c r="AE832" s="78"/>
    </row>
    <row r="833" spans="1:31" x14ac:dyDescent="0.25">
      <c r="A833" s="67"/>
      <c r="B833" s="118" t="s">
        <v>1085</v>
      </c>
      <c r="C833" s="119"/>
      <c r="D833" s="119"/>
      <c r="E833" s="119"/>
      <c r="F833" s="119"/>
      <c r="G833" s="119"/>
      <c r="H833" s="119"/>
      <c r="I833" s="119"/>
      <c r="J833" s="120"/>
      <c r="K833" s="68">
        <v>3283669.27</v>
      </c>
      <c r="L833" s="69"/>
      <c r="Y833" s="59"/>
      <c r="Z833" s="65"/>
      <c r="AA833" s="65"/>
      <c r="AB833" s="70" t="s">
        <v>1085</v>
      </c>
      <c r="AC833" s="70"/>
      <c r="AD833" s="74"/>
      <c r="AE833" s="78"/>
    </row>
    <row r="834" spans="1:31" x14ac:dyDescent="0.25">
      <c r="A834" s="125" t="s">
        <v>1086</v>
      </c>
      <c r="B834" s="125"/>
      <c r="C834" s="125"/>
      <c r="D834" s="125"/>
      <c r="E834" s="125"/>
      <c r="F834" s="125"/>
      <c r="G834" s="125"/>
      <c r="H834" s="125"/>
      <c r="I834" s="125"/>
      <c r="J834" s="125"/>
      <c r="K834" s="125"/>
      <c r="L834" s="125"/>
      <c r="Y834" s="59" t="s">
        <v>1086</v>
      </c>
      <c r="Z834" s="65"/>
      <c r="AA834" s="65"/>
      <c r="AB834" s="70"/>
      <c r="AC834" s="70"/>
      <c r="AD834" s="74"/>
      <c r="AE834" s="78"/>
    </row>
    <row r="835" spans="1:31" ht="26.25" x14ac:dyDescent="0.25">
      <c r="A835" s="60" t="s">
        <v>1574</v>
      </c>
      <c r="B835" s="126" t="s">
        <v>2388</v>
      </c>
      <c r="C835" s="127"/>
      <c r="D835" s="128"/>
      <c r="E835" s="129" t="s">
        <v>795</v>
      </c>
      <c r="F835" s="129"/>
      <c r="G835" s="129"/>
      <c r="H835" s="61" t="s">
        <v>296</v>
      </c>
      <c r="I835" s="76">
        <v>2</v>
      </c>
      <c r="J835" s="63">
        <v>14919.19</v>
      </c>
      <c r="K835" s="63">
        <v>29838.38</v>
      </c>
      <c r="L835" s="64"/>
      <c r="Y835" s="59"/>
      <c r="Z835" s="65" t="s">
        <v>2388</v>
      </c>
      <c r="AA835" s="65" t="s">
        <v>795</v>
      </c>
      <c r="AB835" s="70"/>
      <c r="AC835" s="70"/>
      <c r="AD835" s="74"/>
      <c r="AE835" s="78"/>
    </row>
    <row r="836" spans="1:31" ht="26.25" x14ac:dyDescent="0.25">
      <c r="A836" s="60" t="s">
        <v>1576</v>
      </c>
      <c r="B836" s="126" t="s">
        <v>2389</v>
      </c>
      <c r="C836" s="127"/>
      <c r="D836" s="128"/>
      <c r="E836" s="129" t="s">
        <v>2390</v>
      </c>
      <c r="F836" s="129"/>
      <c r="G836" s="129"/>
      <c r="H836" s="61" t="s">
        <v>296</v>
      </c>
      <c r="I836" s="76">
        <v>2</v>
      </c>
      <c r="J836" s="63">
        <v>12620.13</v>
      </c>
      <c r="K836" s="63">
        <v>25240.26</v>
      </c>
      <c r="L836" s="64"/>
      <c r="Y836" s="59"/>
      <c r="Z836" s="65" t="s">
        <v>2389</v>
      </c>
      <c r="AA836" s="65" t="s">
        <v>2390</v>
      </c>
      <c r="AB836" s="70"/>
      <c r="AC836" s="70"/>
      <c r="AD836" s="74"/>
      <c r="AE836" s="78"/>
    </row>
    <row r="837" spans="1:31" ht="26.25" x14ac:dyDescent="0.25">
      <c r="A837" s="60" t="s">
        <v>1577</v>
      </c>
      <c r="B837" s="126" t="s">
        <v>2391</v>
      </c>
      <c r="C837" s="127"/>
      <c r="D837" s="128"/>
      <c r="E837" s="129" t="s">
        <v>797</v>
      </c>
      <c r="F837" s="129"/>
      <c r="G837" s="129"/>
      <c r="H837" s="61" t="s">
        <v>296</v>
      </c>
      <c r="I837" s="76">
        <v>2</v>
      </c>
      <c r="J837" s="63">
        <v>2069.64</v>
      </c>
      <c r="K837" s="63">
        <v>4139.28</v>
      </c>
      <c r="L837" s="64"/>
      <c r="Y837" s="59"/>
      <c r="Z837" s="65" t="s">
        <v>2391</v>
      </c>
      <c r="AA837" s="65" t="s">
        <v>797</v>
      </c>
      <c r="AB837" s="70"/>
      <c r="AC837" s="70"/>
      <c r="AD837" s="74"/>
      <c r="AE837" s="78"/>
    </row>
    <row r="838" spans="1:31" x14ac:dyDescent="0.25">
      <c r="A838" s="60" t="s">
        <v>1578</v>
      </c>
      <c r="B838" s="126" t="s">
        <v>2392</v>
      </c>
      <c r="C838" s="127"/>
      <c r="D838" s="128"/>
      <c r="E838" s="129" t="s">
        <v>2393</v>
      </c>
      <c r="F838" s="129"/>
      <c r="G838" s="129"/>
      <c r="H838" s="61" t="s">
        <v>296</v>
      </c>
      <c r="I838" s="76">
        <v>2</v>
      </c>
      <c r="J838" s="63">
        <v>569.5</v>
      </c>
      <c r="K838" s="63">
        <v>1139</v>
      </c>
      <c r="L838" s="64"/>
      <c r="Y838" s="59"/>
      <c r="Z838" s="65" t="s">
        <v>2392</v>
      </c>
      <c r="AA838" s="65" t="s">
        <v>2393</v>
      </c>
      <c r="AB838" s="70"/>
      <c r="AC838" s="70"/>
      <c r="AD838" s="74"/>
      <c r="AE838" s="78"/>
    </row>
    <row r="839" spans="1:31" ht="39" x14ac:dyDescent="0.25">
      <c r="A839" s="60" t="s">
        <v>1579</v>
      </c>
      <c r="B839" s="126" t="s">
        <v>2394</v>
      </c>
      <c r="C839" s="127"/>
      <c r="D839" s="128"/>
      <c r="E839" s="129" t="s">
        <v>799</v>
      </c>
      <c r="F839" s="129"/>
      <c r="G839" s="129"/>
      <c r="H839" s="61" t="s">
        <v>78</v>
      </c>
      <c r="I839" s="62">
        <v>0.03</v>
      </c>
      <c r="J839" s="63">
        <v>46272.22</v>
      </c>
      <c r="K839" s="63">
        <v>1388.17</v>
      </c>
      <c r="L839" s="64"/>
      <c r="Y839" s="59"/>
      <c r="Z839" s="65" t="s">
        <v>2394</v>
      </c>
      <c r="AA839" s="65" t="s">
        <v>799</v>
      </c>
      <c r="AB839" s="70"/>
      <c r="AC839" s="70"/>
      <c r="AD839" s="74"/>
      <c r="AE839" s="78"/>
    </row>
    <row r="840" spans="1:31" x14ac:dyDescent="0.25">
      <c r="A840" s="60" t="s">
        <v>1580</v>
      </c>
      <c r="B840" s="126" t="s">
        <v>2395</v>
      </c>
      <c r="C840" s="127"/>
      <c r="D840" s="128"/>
      <c r="E840" s="129" t="s">
        <v>2396</v>
      </c>
      <c r="F840" s="129"/>
      <c r="G840" s="129"/>
      <c r="H840" s="61" t="s">
        <v>296</v>
      </c>
      <c r="I840" s="76">
        <v>1</v>
      </c>
      <c r="J840" s="63">
        <v>624.63</v>
      </c>
      <c r="K840" s="63">
        <v>624.63</v>
      </c>
      <c r="L840" s="64"/>
      <c r="Y840" s="59"/>
      <c r="Z840" s="65" t="s">
        <v>2395</v>
      </c>
      <c r="AA840" s="65" t="s">
        <v>2396</v>
      </c>
      <c r="AB840" s="70"/>
      <c r="AC840" s="70"/>
      <c r="AD840" s="74"/>
      <c r="AE840" s="78"/>
    </row>
    <row r="841" spans="1:31" x14ac:dyDescent="0.25">
      <c r="A841" s="60" t="s">
        <v>1582</v>
      </c>
      <c r="B841" s="126" t="s">
        <v>2397</v>
      </c>
      <c r="C841" s="127"/>
      <c r="D841" s="128"/>
      <c r="E841" s="129" t="s">
        <v>2398</v>
      </c>
      <c r="F841" s="129"/>
      <c r="G841" s="129"/>
      <c r="H841" s="61" t="s">
        <v>296</v>
      </c>
      <c r="I841" s="76">
        <v>1</v>
      </c>
      <c r="J841" s="63">
        <v>812.25</v>
      </c>
      <c r="K841" s="63">
        <v>812.25</v>
      </c>
      <c r="L841" s="64"/>
      <c r="Y841" s="59"/>
      <c r="Z841" s="65" t="s">
        <v>2397</v>
      </c>
      <c r="AA841" s="65" t="s">
        <v>2398</v>
      </c>
      <c r="AB841" s="70"/>
      <c r="AC841" s="70"/>
      <c r="AD841" s="74"/>
      <c r="AE841" s="78"/>
    </row>
    <row r="842" spans="1:31" x14ac:dyDescent="0.25">
      <c r="A842" s="60" t="s">
        <v>1584</v>
      </c>
      <c r="B842" s="126" t="s">
        <v>2399</v>
      </c>
      <c r="C842" s="127"/>
      <c r="D842" s="128"/>
      <c r="E842" s="129" t="s">
        <v>2400</v>
      </c>
      <c r="F842" s="129"/>
      <c r="G842" s="129"/>
      <c r="H842" s="61" t="s">
        <v>296</v>
      </c>
      <c r="I842" s="76">
        <v>1</v>
      </c>
      <c r="J842" s="63">
        <v>50.04</v>
      </c>
      <c r="K842" s="63">
        <v>50.04</v>
      </c>
      <c r="L842" s="64"/>
      <c r="Y842" s="59"/>
      <c r="Z842" s="65" t="s">
        <v>2399</v>
      </c>
      <c r="AA842" s="65" t="s">
        <v>2400</v>
      </c>
      <c r="AB842" s="70"/>
      <c r="AC842" s="70"/>
      <c r="AD842" s="74"/>
      <c r="AE842" s="78"/>
    </row>
    <row r="843" spans="1:31" x14ac:dyDescent="0.25">
      <c r="A843" s="60" t="s">
        <v>1586</v>
      </c>
      <c r="B843" s="126" t="s">
        <v>2401</v>
      </c>
      <c r="C843" s="127"/>
      <c r="D843" s="128"/>
      <c r="E843" s="129" t="s">
        <v>2402</v>
      </c>
      <c r="F843" s="129"/>
      <c r="G843" s="129"/>
      <c r="H843" s="61" t="s">
        <v>296</v>
      </c>
      <c r="I843" s="76">
        <v>1</v>
      </c>
      <c r="J843" s="63">
        <v>174</v>
      </c>
      <c r="K843" s="63">
        <v>174</v>
      </c>
      <c r="L843" s="64"/>
      <c r="Y843" s="59"/>
      <c r="Z843" s="65" t="s">
        <v>2401</v>
      </c>
      <c r="AA843" s="65" t="s">
        <v>2402</v>
      </c>
      <c r="AB843" s="70"/>
      <c r="AC843" s="70"/>
      <c r="AD843" s="74"/>
      <c r="AE843" s="78"/>
    </row>
    <row r="844" spans="1:31" x14ac:dyDescent="0.25">
      <c r="A844" s="60" t="s">
        <v>1587</v>
      </c>
      <c r="B844" s="126" t="s">
        <v>2403</v>
      </c>
      <c r="C844" s="127"/>
      <c r="D844" s="128"/>
      <c r="E844" s="129" t="s">
        <v>801</v>
      </c>
      <c r="F844" s="129"/>
      <c r="G844" s="129"/>
      <c r="H844" s="61" t="s">
        <v>78</v>
      </c>
      <c r="I844" s="62">
        <v>0.01</v>
      </c>
      <c r="J844" s="63">
        <v>105416.03</v>
      </c>
      <c r="K844" s="63">
        <v>1054.1600000000001</v>
      </c>
      <c r="L844" s="64"/>
      <c r="Y844" s="59"/>
      <c r="Z844" s="65" t="s">
        <v>2403</v>
      </c>
      <c r="AA844" s="65" t="s">
        <v>801</v>
      </c>
      <c r="AB844" s="70"/>
      <c r="AC844" s="70"/>
      <c r="AD844" s="74"/>
      <c r="AE844" s="78"/>
    </row>
    <row r="845" spans="1:31" x14ac:dyDescent="0.25">
      <c r="A845" s="60" t="s">
        <v>1589</v>
      </c>
      <c r="B845" s="126" t="s">
        <v>2404</v>
      </c>
      <c r="C845" s="127"/>
      <c r="D845" s="128"/>
      <c r="E845" s="129" t="s">
        <v>2405</v>
      </c>
      <c r="F845" s="129"/>
      <c r="G845" s="129"/>
      <c r="H845" s="61" t="s">
        <v>296</v>
      </c>
      <c r="I845" s="76">
        <v>1</v>
      </c>
      <c r="J845" s="63">
        <v>3961.76</v>
      </c>
      <c r="K845" s="63">
        <v>3961.76</v>
      </c>
      <c r="L845" s="64"/>
      <c r="Y845" s="59"/>
      <c r="Z845" s="65" t="s">
        <v>2404</v>
      </c>
      <c r="AA845" s="65" t="s">
        <v>2405</v>
      </c>
      <c r="AB845" s="70"/>
      <c r="AC845" s="70"/>
      <c r="AD845" s="74"/>
      <c r="AE845" s="78"/>
    </row>
    <row r="846" spans="1:31" x14ac:dyDescent="0.25">
      <c r="A846" s="60" t="s">
        <v>1591</v>
      </c>
      <c r="B846" s="126" t="s">
        <v>2406</v>
      </c>
      <c r="C846" s="127"/>
      <c r="D846" s="128"/>
      <c r="E846" s="129" t="s">
        <v>803</v>
      </c>
      <c r="F846" s="129"/>
      <c r="G846" s="129"/>
      <c r="H846" s="61" t="s">
        <v>296</v>
      </c>
      <c r="I846" s="76">
        <v>1</v>
      </c>
      <c r="J846" s="63">
        <v>2495.09</v>
      </c>
      <c r="K846" s="63">
        <v>2495.09</v>
      </c>
      <c r="L846" s="64"/>
      <c r="Y846" s="59"/>
      <c r="Z846" s="65" t="s">
        <v>2406</v>
      </c>
      <c r="AA846" s="65" t="s">
        <v>803</v>
      </c>
      <c r="AB846" s="70"/>
      <c r="AC846" s="70"/>
      <c r="AD846" s="74"/>
      <c r="AE846" s="78"/>
    </row>
    <row r="847" spans="1:31" x14ac:dyDescent="0.25">
      <c r="A847" s="60" t="s">
        <v>1593</v>
      </c>
      <c r="B847" s="126" t="s">
        <v>820</v>
      </c>
      <c r="C847" s="127"/>
      <c r="D847" s="128"/>
      <c r="E847" s="129" t="s">
        <v>2407</v>
      </c>
      <c r="F847" s="129"/>
      <c r="G847" s="129"/>
      <c r="H847" s="61" t="s">
        <v>296</v>
      </c>
      <c r="I847" s="76">
        <v>1</v>
      </c>
      <c r="J847" s="63">
        <v>4713</v>
      </c>
      <c r="K847" s="63">
        <v>4713</v>
      </c>
      <c r="L847" s="64"/>
      <c r="Y847" s="59"/>
      <c r="Z847" s="65" t="s">
        <v>820</v>
      </c>
      <c r="AA847" s="65" t="s">
        <v>2407</v>
      </c>
      <c r="AB847" s="70"/>
      <c r="AC847" s="70"/>
      <c r="AD847" s="74"/>
      <c r="AE847" s="78"/>
    </row>
    <row r="848" spans="1:31" x14ac:dyDescent="0.25">
      <c r="A848" s="60" t="s">
        <v>1595</v>
      </c>
      <c r="B848" s="126" t="s">
        <v>822</v>
      </c>
      <c r="C848" s="127"/>
      <c r="D848" s="128"/>
      <c r="E848" s="129" t="s">
        <v>805</v>
      </c>
      <c r="F848" s="129"/>
      <c r="G848" s="129"/>
      <c r="H848" s="61" t="s">
        <v>296</v>
      </c>
      <c r="I848" s="76">
        <v>2</v>
      </c>
      <c r="J848" s="63">
        <v>1131.71</v>
      </c>
      <c r="K848" s="63">
        <v>2263.42</v>
      </c>
      <c r="L848" s="64"/>
      <c r="Y848" s="59"/>
      <c r="Z848" s="65" t="s">
        <v>822</v>
      </c>
      <c r="AA848" s="65" t="s">
        <v>805</v>
      </c>
      <c r="AB848" s="70"/>
      <c r="AC848" s="70"/>
      <c r="AD848" s="74"/>
      <c r="AE848" s="78"/>
    </row>
    <row r="849" spans="1:31" x14ac:dyDescent="0.25">
      <c r="A849" s="60" t="s">
        <v>1597</v>
      </c>
      <c r="B849" s="126" t="s">
        <v>824</v>
      </c>
      <c r="C849" s="127"/>
      <c r="D849" s="128"/>
      <c r="E849" s="129" t="s">
        <v>2408</v>
      </c>
      <c r="F849" s="129"/>
      <c r="G849" s="129"/>
      <c r="H849" s="61" t="s">
        <v>296</v>
      </c>
      <c r="I849" s="76">
        <v>2</v>
      </c>
      <c r="J849" s="63">
        <v>918.95</v>
      </c>
      <c r="K849" s="63">
        <v>1837.9</v>
      </c>
      <c r="L849" s="64"/>
      <c r="Y849" s="59"/>
      <c r="Z849" s="65" t="s">
        <v>824</v>
      </c>
      <c r="AA849" s="65" t="s">
        <v>2408</v>
      </c>
      <c r="AB849" s="70"/>
      <c r="AC849" s="70"/>
      <c r="AD849" s="74"/>
      <c r="AE849" s="78"/>
    </row>
    <row r="850" spans="1:31" ht="26.25" x14ac:dyDescent="0.25">
      <c r="A850" s="60" t="s">
        <v>1599</v>
      </c>
      <c r="B850" s="126" t="s">
        <v>2409</v>
      </c>
      <c r="C850" s="127"/>
      <c r="D850" s="128"/>
      <c r="E850" s="129" t="s">
        <v>807</v>
      </c>
      <c r="F850" s="129"/>
      <c r="G850" s="129"/>
      <c r="H850" s="61" t="s">
        <v>296</v>
      </c>
      <c r="I850" s="76">
        <v>1</v>
      </c>
      <c r="J850" s="63">
        <v>6978.37</v>
      </c>
      <c r="K850" s="63">
        <v>6978.37</v>
      </c>
      <c r="L850" s="64"/>
      <c r="Y850" s="59"/>
      <c r="Z850" s="65" t="s">
        <v>2409</v>
      </c>
      <c r="AA850" s="65" t="s">
        <v>807</v>
      </c>
      <c r="AB850" s="70"/>
      <c r="AC850" s="70"/>
      <c r="AD850" s="74"/>
      <c r="AE850" s="78"/>
    </row>
    <row r="851" spans="1:31" x14ac:dyDescent="0.25">
      <c r="A851" s="60" t="s">
        <v>1601</v>
      </c>
      <c r="B851" s="126" t="s">
        <v>827</v>
      </c>
      <c r="C851" s="127"/>
      <c r="D851" s="128"/>
      <c r="E851" s="129" t="s">
        <v>2410</v>
      </c>
      <c r="F851" s="129"/>
      <c r="G851" s="129"/>
      <c r="H851" s="61" t="s">
        <v>296</v>
      </c>
      <c r="I851" s="76">
        <v>1</v>
      </c>
      <c r="J851" s="63">
        <v>3349.14</v>
      </c>
      <c r="K851" s="63">
        <v>3349.14</v>
      </c>
      <c r="L851" s="64"/>
      <c r="Y851" s="59"/>
      <c r="Z851" s="65" t="s">
        <v>827</v>
      </c>
      <c r="AA851" s="65" t="s">
        <v>2410</v>
      </c>
      <c r="AB851" s="70"/>
      <c r="AC851" s="70"/>
      <c r="AD851" s="74"/>
      <c r="AE851" s="78"/>
    </row>
    <row r="852" spans="1:31" ht="26.25" x14ac:dyDescent="0.25">
      <c r="A852" s="60" t="s">
        <v>1604</v>
      </c>
      <c r="B852" s="126" t="s">
        <v>2411</v>
      </c>
      <c r="C852" s="127"/>
      <c r="D852" s="128"/>
      <c r="E852" s="129" t="s">
        <v>809</v>
      </c>
      <c r="F852" s="129"/>
      <c r="G852" s="129"/>
      <c r="H852" s="61" t="s">
        <v>296</v>
      </c>
      <c r="I852" s="76">
        <v>1</v>
      </c>
      <c r="J852" s="63">
        <v>1032.93</v>
      </c>
      <c r="K852" s="63">
        <v>1032.93</v>
      </c>
      <c r="L852" s="64"/>
      <c r="Y852" s="59"/>
      <c r="Z852" s="65" t="s">
        <v>2411</v>
      </c>
      <c r="AA852" s="65" t="s">
        <v>809</v>
      </c>
      <c r="AB852" s="70"/>
      <c r="AC852" s="70"/>
      <c r="AD852" s="74"/>
      <c r="AE852" s="78"/>
    </row>
    <row r="853" spans="1:31" x14ac:dyDescent="0.25">
      <c r="A853" s="60" t="s">
        <v>1606</v>
      </c>
      <c r="B853" s="126" t="s">
        <v>2412</v>
      </c>
      <c r="C853" s="127"/>
      <c r="D853" s="128"/>
      <c r="E853" s="129" t="s">
        <v>2413</v>
      </c>
      <c r="F853" s="129"/>
      <c r="G853" s="129"/>
      <c r="H853" s="61" t="s">
        <v>296</v>
      </c>
      <c r="I853" s="76">
        <v>1</v>
      </c>
      <c r="J853" s="63">
        <v>300.25</v>
      </c>
      <c r="K853" s="63">
        <v>300.25</v>
      </c>
      <c r="L853" s="64"/>
      <c r="Y853" s="59"/>
      <c r="Z853" s="65" t="s">
        <v>2412</v>
      </c>
      <c r="AA853" s="65" t="s">
        <v>2413</v>
      </c>
      <c r="AB853" s="70"/>
      <c r="AC853" s="70"/>
      <c r="AD853" s="74"/>
      <c r="AE853" s="78"/>
    </row>
    <row r="854" spans="1:31" ht="26.25" x14ac:dyDescent="0.25">
      <c r="A854" s="60" t="s">
        <v>1608</v>
      </c>
      <c r="B854" s="126" t="s">
        <v>2414</v>
      </c>
      <c r="C854" s="127"/>
      <c r="D854" s="128"/>
      <c r="E854" s="129" t="s">
        <v>811</v>
      </c>
      <c r="F854" s="129"/>
      <c r="G854" s="129"/>
      <c r="H854" s="61" t="s">
        <v>135</v>
      </c>
      <c r="I854" s="72">
        <v>0.5</v>
      </c>
      <c r="J854" s="63">
        <v>18480.830000000002</v>
      </c>
      <c r="K854" s="63">
        <v>9240.42</v>
      </c>
      <c r="L854" s="64"/>
      <c r="Y854" s="59"/>
      <c r="Z854" s="65" t="s">
        <v>2414</v>
      </c>
      <c r="AA854" s="65" t="s">
        <v>811</v>
      </c>
      <c r="AB854" s="70"/>
      <c r="AC854" s="70"/>
      <c r="AD854" s="74"/>
      <c r="AE854" s="78"/>
    </row>
    <row r="855" spans="1:31" ht="26.25" x14ac:dyDescent="0.25">
      <c r="A855" s="60" t="s">
        <v>1610</v>
      </c>
      <c r="B855" s="126" t="s">
        <v>2415</v>
      </c>
      <c r="C855" s="127"/>
      <c r="D855" s="128"/>
      <c r="E855" s="129" t="s">
        <v>2416</v>
      </c>
      <c r="F855" s="129"/>
      <c r="G855" s="129"/>
      <c r="H855" s="61" t="s">
        <v>299</v>
      </c>
      <c r="I855" s="76">
        <v>50</v>
      </c>
      <c r="J855" s="63">
        <v>13.84</v>
      </c>
      <c r="K855" s="63">
        <v>692</v>
      </c>
      <c r="L855" s="64"/>
      <c r="Y855" s="59"/>
      <c r="Z855" s="65" t="s">
        <v>2415</v>
      </c>
      <c r="AA855" s="65" t="s">
        <v>2416</v>
      </c>
      <c r="AB855" s="70"/>
      <c r="AC855" s="70"/>
      <c r="AD855" s="74"/>
      <c r="AE855" s="78"/>
    </row>
    <row r="856" spans="1:31" ht="39" x14ac:dyDescent="0.25">
      <c r="A856" s="60" t="s">
        <v>1613</v>
      </c>
      <c r="B856" s="126" t="s">
        <v>2417</v>
      </c>
      <c r="C856" s="127"/>
      <c r="D856" s="128"/>
      <c r="E856" s="129" t="s">
        <v>813</v>
      </c>
      <c r="F856" s="129"/>
      <c r="G856" s="129"/>
      <c r="H856" s="61" t="s">
        <v>135</v>
      </c>
      <c r="I856" s="72">
        <v>0.5</v>
      </c>
      <c r="J856" s="63">
        <v>5765.61</v>
      </c>
      <c r="K856" s="63">
        <v>2882.81</v>
      </c>
      <c r="L856" s="64"/>
      <c r="Y856" s="59"/>
      <c r="Z856" s="65" t="s">
        <v>2417</v>
      </c>
      <c r="AA856" s="65" t="s">
        <v>813</v>
      </c>
      <c r="AB856" s="70"/>
      <c r="AC856" s="70"/>
      <c r="AD856" s="74"/>
      <c r="AE856" s="78"/>
    </row>
    <row r="857" spans="1:31" x14ac:dyDescent="0.25">
      <c r="A857" s="60" t="s">
        <v>1615</v>
      </c>
      <c r="B857" s="126" t="s">
        <v>2418</v>
      </c>
      <c r="C857" s="127"/>
      <c r="D857" s="128"/>
      <c r="E857" s="129" t="s">
        <v>2419</v>
      </c>
      <c r="F857" s="129"/>
      <c r="G857" s="129"/>
      <c r="H857" s="61" t="s">
        <v>299</v>
      </c>
      <c r="I857" s="62">
        <v>14.28</v>
      </c>
      <c r="J857" s="63">
        <v>38.5</v>
      </c>
      <c r="K857" s="63">
        <v>549.78</v>
      </c>
      <c r="L857" s="64"/>
      <c r="Y857" s="59"/>
      <c r="Z857" s="65" t="s">
        <v>2418</v>
      </c>
      <c r="AA857" s="65" t="s">
        <v>2419</v>
      </c>
      <c r="AB857" s="70"/>
      <c r="AC857" s="70"/>
      <c r="AD857" s="74"/>
      <c r="AE857" s="78"/>
    </row>
    <row r="858" spans="1:31" x14ac:dyDescent="0.25">
      <c r="A858" s="60" t="s">
        <v>1618</v>
      </c>
      <c r="B858" s="126" t="s">
        <v>2420</v>
      </c>
      <c r="C858" s="127"/>
      <c r="D858" s="128"/>
      <c r="E858" s="129" t="s">
        <v>2421</v>
      </c>
      <c r="F858" s="129"/>
      <c r="G858" s="129"/>
      <c r="H858" s="61" t="s">
        <v>1007</v>
      </c>
      <c r="I858" s="73">
        <v>1.2239999999999999E-2</v>
      </c>
      <c r="J858" s="63">
        <v>18160.04</v>
      </c>
      <c r="K858" s="63">
        <v>222.28</v>
      </c>
      <c r="L858" s="64"/>
      <c r="Y858" s="59"/>
      <c r="Z858" s="65" t="s">
        <v>2420</v>
      </c>
      <c r="AA858" s="65" t="s">
        <v>2421</v>
      </c>
      <c r="AB858" s="70"/>
      <c r="AC858" s="70"/>
      <c r="AD858" s="74"/>
      <c r="AE858" s="78"/>
    </row>
    <row r="859" spans="1:31" x14ac:dyDescent="0.25">
      <c r="A859" s="60" t="s">
        <v>1621</v>
      </c>
      <c r="B859" s="126" t="s">
        <v>2422</v>
      </c>
      <c r="C859" s="127"/>
      <c r="D859" s="128"/>
      <c r="E859" s="129" t="s">
        <v>2423</v>
      </c>
      <c r="F859" s="129"/>
      <c r="G859" s="129"/>
      <c r="H859" s="61" t="s">
        <v>299</v>
      </c>
      <c r="I859" s="62">
        <v>16.32</v>
      </c>
      <c r="J859" s="63">
        <v>27.73</v>
      </c>
      <c r="K859" s="63">
        <v>452.55</v>
      </c>
      <c r="L859" s="64"/>
      <c r="Y859" s="59"/>
      <c r="Z859" s="65" t="s">
        <v>2422</v>
      </c>
      <c r="AA859" s="65" t="s">
        <v>2423</v>
      </c>
      <c r="AB859" s="70"/>
      <c r="AC859" s="70"/>
      <c r="AD859" s="74"/>
      <c r="AE859" s="78"/>
    </row>
    <row r="860" spans="1:31" x14ac:dyDescent="0.25">
      <c r="A860" s="60" t="s">
        <v>1623</v>
      </c>
      <c r="B860" s="126" t="s">
        <v>2424</v>
      </c>
      <c r="C860" s="127"/>
      <c r="D860" s="128"/>
      <c r="E860" s="129" t="s">
        <v>2425</v>
      </c>
      <c r="F860" s="129"/>
      <c r="G860" s="129"/>
      <c r="H860" s="61" t="s">
        <v>299</v>
      </c>
      <c r="I860" s="62">
        <v>8.16</v>
      </c>
      <c r="J860" s="63">
        <v>174.15</v>
      </c>
      <c r="K860" s="63">
        <v>1421.06</v>
      </c>
      <c r="L860" s="64"/>
      <c r="Y860" s="59"/>
      <c r="Z860" s="65" t="s">
        <v>2424</v>
      </c>
      <c r="AA860" s="65" t="s">
        <v>2425</v>
      </c>
      <c r="AB860" s="70"/>
      <c r="AC860" s="70"/>
      <c r="AD860" s="74"/>
      <c r="AE860" s="78"/>
    </row>
    <row r="861" spans="1:31" x14ac:dyDescent="0.25">
      <c r="A861" s="60" t="s">
        <v>1626</v>
      </c>
      <c r="B861" s="126" t="s">
        <v>2426</v>
      </c>
      <c r="C861" s="127"/>
      <c r="D861" s="128"/>
      <c r="E861" s="129" t="s">
        <v>2427</v>
      </c>
      <c r="F861" s="129"/>
      <c r="G861" s="129"/>
      <c r="H861" s="61" t="s">
        <v>296</v>
      </c>
      <c r="I861" s="76">
        <v>1</v>
      </c>
      <c r="J861" s="63">
        <v>12.47</v>
      </c>
      <c r="K861" s="63">
        <v>12.47</v>
      </c>
      <c r="L861" s="64"/>
      <c r="Y861" s="59"/>
      <c r="Z861" s="65" t="s">
        <v>2426</v>
      </c>
      <c r="AA861" s="65" t="s">
        <v>2427</v>
      </c>
      <c r="AB861" s="70"/>
      <c r="AC861" s="70"/>
      <c r="AD861" s="74"/>
      <c r="AE861" s="78"/>
    </row>
    <row r="862" spans="1:31" ht="26.25" x14ac:dyDescent="0.25">
      <c r="A862" s="60" t="s">
        <v>1629</v>
      </c>
      <c r="B862" s="126" t="s">
        <v>2428</v>
      </c>
      <c r="C862" s="127"/>
      <c r="D862" s="128"/>
      <c r="E862" s="129" t="s">
        <v>815</v>
      </c>
      <c r="F862" s="129"/>
      <c r="G862" s="129"/>
      <c r="H862" s="61" t="s">
        <v>135</v>
      </c>
      <c r="I862" s="62">
        <v>0.04</v>
      </c>
      <c r="J862" s="63">
        <v>40061.54</v>
      </c>
      <c r="K862" s="63">
        <v>1602.46</v>
      </c>
      <c r="L862" s="64"/>
      <c r="Y862" s="59"/>
      <c r="Z862" s="65" t="s">
        <v>2428</v>
      </c>
      <c r="AA862" s="65" t="s">
        <v>815</v>
      </c>
      <c r="AB862" s="70"/>
      <c r="AC862" s="70"/>
      <c r="AD862" s="74"/>
      <c r="AE862" s="78"/>
    </row>
    <row r="863" spans="1:31" x14ac:dyDescent="0.25">
      <c r="A863" s="60" t="s">
        <v>1631</v>
      </c>
      <c r="B863" s="126" t="s">
        <v>2429</v>
      </c>
      <c r="C863" s="127"/>
      <c r="D863" s="128"/>
      <c r="E863" s="129" t="s">
        <v>2430</v>
      </c>
      <c r="F863" s="129"/>
      <c r="G863" s="129"/>
      <c r="H863" s="61" t="s">
        <v>1007</v>
      </c>
      <c r="I863" s="73">
        <v>4.1200000000000004E-3</v>
      </c>
      <c r="J863" s="63">
        <v>64017.1</v>
      </c>
      <c r="K863" s="63">
        <v>263.75</v>
      </c>
      <c r="L863" s="64"/>
      <c r="Y863" s="59"/>
      <c r="Z863" s="65" t="s">
        <v>2429</v>
      </c>
      <c r="AA863" s="65" t="s">
        <v>2430</v>
      </c>
      <c r="AB863" s="70"/>
      <c r="AC863" s="70"/>
      <c r="AD863" s="74"/>
      <c r="AE863" s="78"/>
    </row>
    <row r="864" spans="1:31" x14ac:dyDescent="0.25">
      <c r="A864" s="60" t="s">
        <v>1633</v>
      </c>
      <c r="B864" s="126" t="s">
        <v>2431</v>
      </c>
      <c r="C864" s="127"/>
      <c r="D864" s="128"/>
      <c r="E864" s="129" t="s">
        <v>817</v>
      </c>
      <c r="F864" s="129"/>
      <c r="G864" s="129"/>
      <c r="H864" s="61" t="s">
        <v>296</v>
      </c>
      <c r="I864" s="76">
        <v>1</v>
      </c>
      <c r="J864" s="63">
        <v>35031.42</v>
      </c>
      <c r="K864" s="63">
        <v>35031.42</v>
      </c>
      <c r="L864" s="64"/>
      <c r="Y864" s="59"/>
      <c r="Z864" s="65" t="s">
        <v>2431</v>
      </c>
      <c r="AA864" s="65" t="s">
        <v>817</v>
      </c>
      <c r="AB864" s="70"/>
      <c r="AC864" s="70"/>
      <c r="AD864" s="74"/>
      <c r="AE864" s="78"/>
    </row>
    <row r="865" spans="1:31" x14ac:dyDescent="0.25">
      <c r="A865" s="60" t="s">
        <v>1636</v>
      </c>
      <c r="B865" s="126" t="s">
        <v>2432</v>
      </c>
      <c r="C865" s="127"/>
      <c r="D865" s="128"/>
      <c r="E865" s="129" t="s">
        <v>2433</v>
      </c>
      <c r="F865" s="129"/>
      <c r="G865" s="129"/>
      <c r="H865" s="61" t="s">
        <v>296</v>
      </c>
      <c r="I865" s="76">
        <v>1</v>
      </c>
      <c r="J865" s="63">
        <v>2544.83</v>
      </c>
      <c r="K865" s="63">
        <v>2544.83</v>
      </c>
      <c r="L865" s="64"/>
      <c r="Y865" s="59"/>
      <c r="Z865" s="65" t="s">
        <v>2432</v>
      </c>
      <c r="AA865" s="65" t="s">
        <v>2433</v>
      </c>
      <c r="AB865" s="70"/>
      <c r="AC865" s="70"/>
      <c r="AD865" s="74"/>
      <c r="AE865" s="78"/>
    </row>
    <row r="866" spans="1:31" x14ac:dyDescent="0.25">
      <c r="A866" s="60" t="s">
        <v>1639</v>
      </c>
      <c r="B866" s="126" t="s">
        <v>2434</v>
      </c>
      <c r="C866" s="127"/>
      <c r="D866" s="128"/>
      <c r="E866" s="129" t="s">
        <v>2435</v>
      </c>
      <c r="F866" s="129"/>
      <c r="G866" s="129"/>
      <c r="H866" s="61" t="s">
        <v>296</v>
      </c>
      <c r="I866" s="76">
        <v>1</v>
      </c>
      <c r="J866" s="63">
        <v>1494.88</v>
      </c>
      <c r="K866" s="63">
        <v>1494.88</v>
      </c>
      <c r="L866" s="64"/>
      <c r="Y866" s="59"/>
      <c r="Z866" s="65" t="s">
        <v>2434</v>
      </c>
      <c r="AA866" s="65" t="s">
        <v>2435</v>
      </c>
      <c r="AB866" s="70"/>
      <c r="AC866" s="70"/>
      <c r="AD866" s="74"/>
      <c r="AE866" s="78"/>
    </row>
    <row r="867" spans="1:31" x14ac:dyDescent="0.25">
      <c r="A867" s="130" t="s">
        <v>818</v>
      </c>
      <c r="B867" s="130"/>
      <c r="C867" s="130"/>
      <c r="D867" s="130"/>
      <c r="E867" s="130"/>
      <c r="F867" s="130"/>
      <c r="G867" s="130"/>
      <c r="H867" s="130"/>
      <c r="I867" s="130"/>
      <c r="J867" s="130"/>
      <c r="K867" s="130"/>
      <c r="L867" s="130"/>
      <c r="Y867" s="59"/>
      <c r="Z867" s="65"/>
      <c r="AA867" s="65"/>
      <c r="AB867" s="70"/>
      <c r="AC867" s="70"/>
      <c r="AD867" s="74" t="s">
        <v>818</v>
      </c>
      <c r="AE867" s="78"/>
    </row>
    <row r="868" spans="1:31" ht="26.25" x14ac:dyDescent="0.25">
      <c r="A868" s="60" t="s">
        <v>1641</v>
      </c>
      <c r="B868" s="126" t="s">
        <v>2436</v>
      </c>
      <c r="C868" s="127"/>
      <c r="D868" s="128"/>
      <c r="E868" s="129" t="s">
        <v>161</v>
      </c>
      <c r="F868" s="129"/>
      <c r="G868" s="129"/>
      <c r="H868" s="61" t="s">
        <v>127</v>
      </c>
      <c r="I868" s="71">
        <v>2.7000000000000001E-3</v>
      </c>
      <c r="J868" s="63">
        <v>92838.44</v>
      </c>
      <c r="K868" s="63">
        <v>250.66</v>
      </c>
      <c r="L868" s="64"/>
      <c r="Y868" s="59"/>
      <c r="Z868" s="65" t="s">
        <v>2436</v>
      </c>
      <c r="AA868" s="65" t="s">
        <v>161</v>
      </c>
      <c r="AB868" s="70"/>
      <c r="AC868" s="70"/>
      <c r="AD868" s="74"/>
      <c r="AE868" s="78"/>
    </row>
    <row r="869" spans="1:31" ht="39" x14ac:dyDescent="0.25">
      <c r="A869" s="60" t="s">
        <v>1643</v>
      </c>
      <c r="B869" s="126" t="s">
        <v>2437</v>
      </c>
      <c r="C869" s="127"/>
      <c r="D869" s="128"/>
      <c r="E869" s="129" t="s">
        <v>699</v>
      </c>
      <c r="F869" s="129"/>
      <c r="G869" s="129"/>
      <c r="H869" s="61" t="s">
        <v>127</v>
      </c>
      <c r="I869" s="73">
        <v>1.3500000000000001E-3</v>
      </c>
      <c r="J869" s="63">
        <v>84551.15</v>
      </c>
      <c r="K869" s="63">
        <v>114.14</v>
      </c>
      <c r="L869" s="64"/>
      <c r="Y869" s="59"/>
      <c r="Z869" s="65" t="s">
        <v>2437</v>
      </c>
      <c r="AA869" s="65" t="s">
        <v>699</v>
      </c>
      <c r="AB869" s="70"/>
      <c r="AC869" s="70"/>
      <c r="AD869" s="74"/>
      <c r="AE869" s="78"/>
    </row>
    <row r="870" spans="1:31" ht="51.75" x14ac:dyDescent="0.25">
      <c r="A870" s="60" t="s">
        <v>1645</v>
      </c>
      <c r="B870" s="126" t="s">
        <v>2438</v>
      </c>
      <c r="C870" s="127"/>
      <c r="D870" s="128"/>
      <c r="E870" s="129" t="s">
        <v>121</v>
      </c>
      <c r="F870" s="129"/>
      <c r="G870" s="129"/>
      <c r="H870" s="61" t="s">
        <v>118</v>
      </c>
      <c r="I870" s="62">
        <v>2.4300000000000002</v>
      </c>
      <c r="J870" s="63">
        <v>368.36</v>
      </c>
      <c r="K870" s="63">
        <v>895.11</v>
      </c>
      <c r="L870" s="64"/>
      <c r="Y870" s="59"/>
      <c r="Z870" s="65" t="s">
        <v>2438</v>
      </c>
      <c r="AA870" s="65" t="s">
        <v>121</v>
      </c>
      <c r="AB870" s="70"/>
      <c r="AC870" s="70"/>
      <c r="AD870" s="74"/>
      <c r="AE870" s="78"/>
    </row>
    <row r="871" spans="1:31" ht="26.25" x14ac:dyDescent="0.25">
      <c r="A871" s="60" t="s">
        <v>1648</v>
      </c>
      <c r="B871" s="126" t="s">
        <v>2439</v>
      </c>
      <c r="C871" s="127"/>
      <c r="D871" s="128"/>
      <c r="E871" s="129" t="s">
        <v>174</v>
      </c>
      <c r="F871" s="129"/>
      <c r="G871" s="129"/>
      <c r="H871" s="61" t="s">
        <v>127</v>
      </c>
      <c r="I871" s="73">
        <v>1.3500000000000001E-3</v>
      </c>
      <c r="J871" s="63">
        <v>9549.9599999999991</v>
      </c>
      <c r="K871" s="63">
        <v>12.89</v>
      </c>
      <c r="L871" s="64"/>
      <c r="Y871" s="59"/>
      <c r="Z871" s="65" t="s">
        <v>2439</v>
      </c>
      <c r="AA871" s="65" t="s">
        <v>174</v>
      </c>
      <c r="AB871" s="70"/>
      <c r="AC871" s="70"/>
      <c r="AD871" s="74"/>
      <c r="AE871" s="78"/>
    </row>
    <row r="872" spans="1:31" x14ac:dyDescent="0.25">
      <c r="A872" s="60" t="s">
        <v>1651</v>
      </c>
      <c r="B872" s="126" t="s">
        <v>2440</v>
      </c>
      <c r="C872" s="127"/>
      <c r="D872" s="128"/>
      <c r="E872" s="129" t="s">
        <v>1177</v>
      </c>
      <c r="F872" s="129"/>
      <c r="G872" s="129"/>
      <c r="H872" s="61" t="s">
        <v>131</v>
      </c>
      <c r="I872" s="62">
        <v>1.35</v>
      </c>
      <c r="J872" s="63">
        <v>708.79</v>
      </c>
      <c r="K872" s="63">
        <v>956.87</v>
      </c>
      <c r="L872" s="64"/>
      <c r="Y872" s="59"/>
      <c r="Z872" s="65" t="s">
        <v>2440</v>
      </c>
      <c r="AA872" s="65" t="s">
        <v>1177</v>
      </c>
      <c r="AB872" s="70"/>
      <c r="AC872" s="70"/>
      <c r="AD872" s="74"/>
      <c r="AE872" s="78"/>
    </row>
    <row r="873" spans="1:31" ht="26.25" x14ac:dyDescent="0.25">
      <c r="A873" s="60" t="s">
        <v>1654</v>
      </c>
      <c r="B873" s="126" t="s">
        <v>2441</v>
      </c>
      <c r="C873" s="127"/>
      <c r="D873" s="128"/>
      <c r="E873" s="129" t="s">
        <v>828</v>
      </c>
      <c r="F873" s="129"/>
      <c r="G873" s="129"/>
      <c r="H873" s="61" t="s">
        <v>127</v>
      </c>
      <c r="I873" s="71">
        <v>2.7000000000000001E-3</v>
      </c>
      <c r="J873" s="63">
        <v>11416</v>
      </c>
      <c r="K873" s="63">
        <v>30.82</v>
      </c>
      <c r="L873" s="64"/>
      <c r="Y873" s="59"/>
      <c r="Z873" s="65" t="s">
        <v>2441</v>
      </c>
      <c r="AA873" s="65" t="s">
        <v>828</v>
      </c>
      <c r="AB873" s="70"/>
      <c r="AC873" s="70"/>
      <c r="AD873" s="74"/>
      <c r="AE873" s="78"/>
    </row>
    <row r="874" spans="1:31" x14ac:dyDescent="0.25">
      <c r="A874" s="130" t="s">
        <v>829</v>
      </c>
      <c r="B874" s="130"/>
      <c r="C874" s="130"/>
      <c r="D874" s="130"/>
      <c r="E874" s="130"/>
      <c r="F874" s="130"/>
      <c r="G874" s="130"/>
      <c r="H874" s="130"/>
      <c r="I874" s="130"/>
      <c r="J874" s="130"/>
      <c r="K874" s="130"/>
      <c r="L874" s="130"/>
      <c r="Y874" s="59"/>
      <c r="Z874" s="65"/>
      <c r="AA874" s="65"/>
      <c r="AB874" s="70"/>
      <c r="AC874" s="70"/>
      <c r="AD874" s="74" t="s">
        <v>829</v>
      </c>
      <c r="AE874" s="78"/>
    </row>
    <row r="875" spans="1:31" x14ac:dyDescent="0.25">
      <c r="A875" s="60" t="s">
        <v>1655</v>
      </c>
      <c r="B875" s="126" t="s">
        <v>2442</v>
      </c>
      <c r="C875" s="127"/>
      <c r="D875" s="128"/>
      <c r="E875" s="129" t="s">
        <v>831</v>
      </c>
      <c r="F875" s="129"/>
      <c r="G875" s="129"/>
      <c r="H875" s="61" t="s">
        <v>332</v>
      </c>
      <c r="I875" s="72">
        <v>0.5</v>
      </c>
      <c r="J875" s="63">
        <v>37091.29</v>
      </c>
      <c r="K875" s="63">
        <v>18545.650000000001</v>
      </c>
      <c r="L875" s="64"/>
      <c r="Y875" s="59"/>
      <c r="Z875" s="65" t="s">
        <v>2442</v>
      </c>
      <c r="AA875" s="65" t="s">
        <v>831</v>
      </c>
      <c r="AB875" s="70"/>
      <c r="AC875" s="70"/>
      <c r="AD875" s="74"/>
      <c r="AE875" s="78"/>
    </row>
    <row r="876" spans="1:31" x14ac:dyDescent="0.25">
      <c r="A876" s="60" t="s">
        <v>1656</v>
      </c>
      <c r="B876" s="126" t="s">
        <v>2443</v>
      </c>
      <c r="C876" s="127"/>
      <c r="D876" s="128"/>
      <c r="E876" s="129" t="s">
        <v>2444</v>
      </c>
      <c r="F876" s="129"/>
      <c r="G876" s="129"/>
      <c r="H876" s="61" t="s">
        <v>296</v>
      </c>
      <c r="I876" s="76">
        <v>5</v>
      </c>
      <c r="J876" s="63">
        <v>4179.82</v>
      </c>
      <c r="K876" s="63">
        <v>20899.099999999999</v>
      </c>
      <c r="L876" s="64"/>
      <c r="Y876" s="59"/>
      <c r="Z876" s="65" t="s">
        <v>2443</v>
      </c>
      <c r="AA876" s="65" t="s">
        <v>2444</v>
      </c>
      <c r="AB876" s="70"/>
      <c r="AC876" s="70"/>
      <c r="AD876" s="74"/>
      <c r="AE876" s="78"/>
    </row>
    <row r="877" spans="1:31" x14ac:dyDescent="0.25">
      <c r="A877" s="60" t="s">
        <v>1658</v>
      </c>
      <c r="B877" s="126" t="s">
        <v>2445</v>
      </c>
      <c r="C877" s="127"/>
      <c r="D877" s="128"/>
      <c r="E877" s="129" t="s">
        <v>833</v>
      </c>
      <c r="F877" s="129"/>
      <c r="G877" s="129"/>
      <c r="H877" s="61" t="s">
        <v>834</v>
      </c>
      <c r="I877" s="76">
        <v>1</v>
      </c>
      <c r="J877" s="63">
        <v>9612.35</v>
      </c>
      <c r="K877" s="63">
        <v>9612.35</v>
      </c>
      <c r="L877" s="64"/>
      <c r="Y877" s="59"/>
      <c r="Z877" s="65" t="s">
        <v>2445</v>
      </c>
      <c r="AA877" s="65" t="s">
        <v>833</v>
      </c>
      <c r="AB877" s="70"/>
      <c r="AC877" s="70"/>
      <c r="AD877" s="74"/>
      <c r="AE877" s="78"/>
    </row>
    <row r="878" spans="1:31" x14ac:dyDescent="0.25">
      <c r="A878" s="60" t="s">
        <v>1659</v>
      </c>
      <c r="B878" s="126" t="s">
        <v>2446</v>
      </c>
      <c r="C878" s="127"/>
      <c r="D878" s="128"/>
      <c r="E878" s="129" t="s">
        <v>2447</v>
      </c>
      <c r="F878" s="129"/>
      <c r="G878" s="129"/>
      <c r="H878" s="61" t="s">
        <v>296</v>
      </c>
      <c r="I878" s="76">
        <v>1</v>
      </c>
      <c r="J878" s="63">
        <v>12824.25</v>
      </c>
      <c r="K878" s="63">
        <v>12824.25</v>
      </c>
      <c r="L878" s="64"/>
      <c r="Y878" s="59"/>
      <c r="Z878" s="65" t="s">
        <v>2446</v>
      </c>
      <c r="AA878" s="65" t="s">
        <v>2447</v>
      </c>
      <c r="AB878" s="70"/>
      <c r="AC878" s="70"/>
      <c r="AD878" s="74"/>
      <c r="AE878" s="78"/>
    </row>
    <row r="879" spans="1:31" x14ac:dyDescent="0.25">
      <c r="A879" s="60" t="s">
        <v>1661</v>
      </c>
      <c r="B879" s="126" t="s">
        <v>2448</v>
      </c>
      <c r="C879" s="127"/>
      <c r="D879" s="128"/>
      <c r="E879" s="129" t="s">
        <v>836</v>
      </c>
      <c r="F879" s="129"/>
      <c r="G879" s="129"/>
      <c r="H879" s="61" t="s">
        <v>296</v>
      </c>
      <c r="I879" s="76">
        <v>1</v>
      </c>
      <c r="J879" s="63">
        <v>363.75</v>
      </c>
      <c r="K879" s="63">
        <v>363.75</v>
      </c>
      <c r="L879" s="64"/>
      <c r="Y879" s="59"/>
      <c r="Z879" s="65" t="s">
        <v>2448</v>
      </c>
      <c r="AA879" s="65" t="s">
        <v>836</v>
      </c>
      <c r="AB879" s="70"/>
      <c r="AC879" s="70"/>
      <c r="AD879" s="74"/>
      <c r="AE879" s="78"/>
    </row>
    <row r="880" spans="1:31" x14ac:dyDescent="0.25">
      <c r="A880" s="60" t="s">
        <v>1663</v>
      </c>
      <c r="B880" s="126" t="s">
        <v>2449</v>
      </c>
      <c r="C880" s="127"/>
      <c r="D880" s="128"/>
      <c r="E880" s="129" t="s">
        <v>2450</v>
      </c>
      <c r="F880" s="129"/>
      <c r="G880" s="129"/>
      <c r="H880" s="61" t="s">
        <v>296</v>
      </c>
      <c r="I880" s="76">
        <v>1</v>
      </c>
      <c r="J880" s="63">
        <v>14118.04</v>
      </c>
      <c r="K880" s="63">
        <v>14118.04</v>
      </c>
      <c r="L880" s="64"/>
      <c r="Y880" s="59"/>
      <c r="Z880" s="65" t="s">
        <v>2449</v>
      </c>
      <c r="AA880" s="65" t="s">
        <v>2450</v>
      </c>
      <c r="AB880" s="70"/>
      <c r="AC880" s="70"/>
      <c r="AD880" s="74"/>
      <c r="AE880" s="78"/>
    </row>
    <row r="881" spans="1:31" x14ac:dyDescent="0.25">
      <c r="A881" s="60" t="s">
        <v>1665</v>
      </c>
      <c r="B881" s="126" t="s">
        <v>2451</v>
      </c>
      <c r="C881" s="127"/>
      <c r="D881" s="128"/>
      <c r="E881" s="129" t="s">
        <v>838</v>
      </c>
      <c r="F881" s="129"/>
      <c r="G881" s="129"/>
      <c r="H881" s="61" t="s">
        <v>296</v>
      </c>
      <c r="I881" s="76">
        <v>1</v>
      </c>
      <c r="J881" s="63">
        <v>10187.530000000001</v>
      </c>
      <c r="K881" s="63">
        <v>10187.530000000001</v>
      </c>
      <c r="L881" s="64"/>
      <c r="Y881" s="59"/>
      <c r="Z881" s="65" t="s">
        <v>2451</v>
      </c>
      <c r="AA881" s="65" t="s">
        <v>838</v>
      </c>
      <c r="AB881" s="70"/>
      <c r="AC881" s="70"/>
      <c r="AD881" s="74"/>
      <c r="AE881" s="78"/>
    </row>
    <row r="882" spans="1:31" x14ac:dyDescent="0.25">
      <c r="A882" s="60" t="s">
        <v>1667</v>
      </c>
      <c r="B882" s="126" t="s">
        <v>2452</v>
      </c>
      <c r="C882" s="127"/>
      <c r="D882" s="128"/>
      <c r="E882" s="129" t="s">
        <v>2453</v>
      </c>
      <c r="F882" s="129"/>
      <c r="G882" s="129"/>
      <c r="H882" s="61" t="s">
        <v>296</v>
      </c>
      <c r="I882" s="76">
        <v>1</v>
      </c>
      <c r="J882" s="63">
        <v>9277.68</v>
      </c>
      <c r="K882" s="63">
        <v>9277.68</v>
      </c>
      <c r="L882" s="64"/>
      <c r="Y882" s="59"/>
      <c r="Z882" s="65" t="s">
        <v>2452</v>
      </c>
      <c r="AA882" s="65" t="s">
        <v>2453</v>
      </c>
      <c r="AB882" s="70"/>
      <c r="AC882" s="70"/>
      <c r="AD882" s="74"/>
      <c r="AE882" s="78"/>
    </row>
    <row r="883" spans="1:31" x14ac:dyDescent="0.25">
      <c r="A883" s="60" t="s">
        <v>1669</v>
      </c>
      <c r="B883" s="126" t="s">
        <v>2454</v>
      </c>
      <c r="C883" s="127"/>
      <c r="D883" s="128"/>
      <c r="E883" s="129" t="s">
        <v>2455</v>
      </c>
      <c r="F883" s="129"/>
      <c r="G883" s="129"/>
      <c r="H883" s="61" t="s">
        <v>296</v>
      </c>
      <c r="I883" s="76">
        <v>1</v>
      </c>
      <c r="J883" s="63">
        <v>1711.42</v>
      </c>
      <c r="K883" s="63">
        <v>1711.42</v>
      </c>
      <c r="L883" s="64"/>
      <c r="Y883" s="59"/>
      <c r="Z883" s="65" t="s">
        <v>2454</v>
      </c>
      <c r="AA883" s="65" t="s">
        <v>2455</v>
      </c>
      <c r="AB883" s="70"/>
      <c r="AC883" s="70"/>
      <c r="AD883" s="74"/>
      <c r="AE883" s="78"/>
    </row>
    <row r="884" spans="1:31" ht="26.25" x14ac:dyDescent="0.25">
      <c r="A884" s="60" t="s">
        <v>1670</v>
      </c>
      <c r="B884" s="126" t="s">
        <v>2456</v>
      </c>
      <c r="C884" s="127"/>
      <c r="D884" s="128"/>
      <c r="E884" s="129" t="s">
        <v>840</v>
      </c>
      <c r="F884" s="129"/>
      <c r="G884" s="129"/>
      <c r="H884" s="61" t="s">
        <v>296</v>
      </c>
      <c r="I884" s="76">
        <v>1</v>
      </c>
      <c r="J884" s="63">
        <v>16406.29</v>
      </c>
      <c r="K884" s="63">
        <v>16406.29</v>
      </c>
      <c r="L884" s="64"/>
      <c r="Y884" s="59"/>
      <c r="Z884" s="65" t="s">
        <v>2456</v>
      </c>
      <c r="AA884" s="65" t="s">
        <v>840</v>
      </c>
      <c r="AB884" s="70"/>
      <c r="AC884" s="70"/>
      <c r="AD884" s="74"/>
      <c r="AE884" s="78"/>
    </row>
    <row r="885" spans="1:31" x14ac:dyDescent="0.25">
      <c r="A885" s="60" t="s">
        <v>1672</v>
      </c>
      <c r="B885" s="126" t="s">
        <v>2457</v>
      </c>
      <c r="C885" s="127"/>
      <c r="D885" s="128"/>
      <c r="E885" s="129" t="s">
        <v>2458</v>
      </c>
      <c r="F885" s="129"/>
      <c r="G885" s="129"/>
      <c r="H885" s="61" t="s">
        <v>296</v>
      </c>
      <c r="I885" s="76">
        <v>1</v>
      </c>
      <c r="J885" s="63">
        <v>87551.84</v>
      </c>
      <c r="K885" s="63">
        <v>87551.84</v>
      </c>
      <c r="L885" s="64"/>
      <c r="Y885" s="59"/>
      <c r="Z885" s="65" t="s">
        <v>2457</v>
      </c>
      <c r="AA885" s="65" t="s">
        <v>2458</v>
      </c>
      <c r="AB885" s="70"/>
      <c r="AC885" s="70"/>
      <c r="AD885" s="74"/>
      <c r="AE885" s="78"/>
    </row>
    <row r="886" spans="1:31" x14ac:dyDescent="0.25">
      <c r="A886" s="60" t="s">
        <v>1674</v>
      </c>
      <c r="B886" s="126" t="s">
        <v>2459</v>
      </c>
      <c r="C886" s="127"/>
      <c r="D886" s="128"/>
      <c r="E886" s="129" t="s">
        <v>842</v>
      </c>
      <c r="F886" s="129"/>
      <c r="G886" s="129"/>
      <c r="H886" s="61" t="s">
        <v>296</v>
      </c>
      <c r="I886" s="76">
        <v>1</v>
      </c>
      <c r="J886" s="63">
        <v>5622.62</v>
      </c>
      <c r="K886" s="63">
        <v>5622.62</v>
      </c>
      <c r="L886" s="64"/>
      <c r="Y886" s="59"/>
      <c r="Z886" s="65" t="s">
        <v>2459</v>
      </c>
      <c r="AA886" s="65" t="s">
        <v>842</v>
      </c>
      <c r="AB886" s="70"/>
      <c r="AC886" s="70"/>
      <c r="AD886" s="74"/>
      <c r="AE886" s="78"/>
    </row>
    <row r="887" spans="1:31" x14ac:dyDescent="0.25">
      <c r="A887" s="60" t="s">
        <v>1676</v>
      </c>
      <c r="B887" s="126" t="s">
        <v>2460</v>
      </c>
      <c r="C887" s="127"/>
      <c r="D887" s="128"/>
      <c r="E887" s="129" t="s">
        <v>2461</v>
      </c>
      <c r="F887" s="129"/>
      <c r="G887" s="129"/>
      <c r="H887" s="61" t="s">
        <v>296</v>
      </c>
      <c r="I887" s="76">
        <v>1</v>
      </c>
      <c r="J887" s="63">
        <v>7620.76</v>
      </c>
      <c r="K887" s="63">
        <v>7620.76</v>
      </c>
      <c r="L887" s="64"/>
      <c r="Y887" s="59"/>
      <c r="Z887" s="65" t="s">
        <v>2460</v>
      </c>
      <c r="AA887" s="65" t="s">
        <v>2461</v>
      </c>
      <c r="AB887" s="70"/>
      <c r="AC887" s="70"/>
      <c r="AD887" s="74"/>
      <c r="AE887" s="78"/>
    </row>
    <row r="888" spans="1:31" x14ac:dyDescent="0.25">
      <c r="A888" s="60" t="s">
        <v>1678</v>
      </c>
      <c r="B888" s="126" t="s">
        <v>2462</v>
      </c>
      <c r="C888" s="127"/>
      <c r="D888" s="128"/>
      <c r="E888" s="129" t="s">
        <v>844</v>
      </c>
      <c r="F888" s="129"/>
      <c r="G888" s="129"/>
      <c r="H888" s="61" t="s">
        <v>296</v>
      </c>
      <c r="I888" s="76">
        <v>1</v>
      </c>
      <c r="J888" s="63">
        <v>45569.47</v>
      </c>
      <c r="K888" s="63">
        <v>45569.47</v>
      </c>
      <c r="L888" s="64"/>
      <c r="Y888" s="59"/>
      <c r="Z888" s="65" t="s">
        <v>2462</v>
      </c>
      <c r="AA888" s="65" t="s">
        <v>844</v>
      </c>
      <c r="AB888" s="70"/>
      <c r="AC888" s="70"/>
      <c r="AD888" s="74"/>
      <c r="AE888" s="78"/>
    </row>
    <row r="889" spans="1:31" x14ac:dyDescent="0.25">
      <c r="A889" s="60" t="s">
        <v>1681</v>
      </c>
      <c r="B889" s="126" t="s">
        <v>2463</v>
      </c>
      <c r="C889" s="127"/>
      <c r="D889" s="128"/>
      <c r="E889" s="129" t="s">
        <v>2464</v>
      </c>
      <c r="F889" s="129"/>
      <c r="G889" s="129"/>
      <c r="H889" s="61" t="s">
        <v>296</v>
      </c>
      <c r="I889" s="76">
        <v>1</v>
      </c>
      <c r="J889" s="63">
        <v>97466.12</v>
      </c>
      <c r="K889" s="63">
        <v>97466.12</v>
      </c>
      <c r="L889" s="64"/>
      <c r="Y889" s="59"/>
      <c r="Z889" s="65" t="s">
        <v>2463</v>
      </c>
      <c r="AA889" s="65" t="s">
        <v>2464</v>
      </c>
      <c r="AB889" s="70"/>
      <c r="AC889" s="70"/>
      <c r="AD889" s="74"/>
      <c r="AE889" s="78"/>
    </row>
    <row r="890" spans="1:31" ht="26.25" x14ac:dyDescent="0.25">
      <c r="A890" s="60" t="s">
        <v>1683</v>
      </c>
      <c r="B890" s="126" t="s">
        <v>2465</v>
      </c>
      <c r="C890" s="127"/>
      <c r="D890" s="128"/>
      <c r="E890" s="129" t="s">
        <v>846</v>
      </c>
      <c r="F890" s="129"/>
      <c r="G890" s="129"/>
      <c r="H890" s="61" t="s">
        <v>135</v>
      </c>
      <c r="I890" s="62">
        <v>0.68</v>
      </c>
      <c r="J890" s="63">
        <v>4501.47</v>
      </c>
      <c r="K890" s="63">
        <v>3061</v>
      </c>
      <c r="L890" s="64"/>
      <c r="Y890" s="59"/>
      <c r="Z890" s="65" t="s">
        <v>2465</v>
      </c>
      <c r="AA890" s="65" t="s">
        <v>846</v>
      </c>
      <c r="AB890" s="70"/>
      <c r="AC890" s="70"/>
      <c r="AD890" s="74"/>
      <c r="AE890" s="78"/>
    </row>
    <row r="891" spans="1:31" x14ac:dyDescent="0.25">
      <c r="A891" s="60" t="s">
        <v>1685</v>
      </c>
      <c r="B891" s="126" t="s">
        <v>2466</v>
      </c>
      <c r="C891" s="127"/>
      <c r="D891" s="128"/>
      <c r="E891" s="129" t="s">
        <v>2467</v>
      </c>
      <c r="F891" s="129"/>
      <c r="G891" s="129"/>
      <c r="H891" s="61" t="s">
        <v>299</v>
      </c>
      <c r="I891" s="76">
        <v>68</v>
      </c>
      <c r="J891" s="63">
        <v>239.29</v>
      </c>
      <c r="K891" s="63">
        <v>16271.72</v>
      </c>
      <c r="L891" s="64"/>
      <c r="Y891" s="59"/>
      <c r="Z891" s="65" t="s">
        <v>2466</v>
      </c>
      <c r="AA891" s="65" t="s">
        <v>2467</v>
      </c>
      <c r="AB891" s="70"/>
      <c r="AC891" s="70"/>
      <c r="AD891" s="74"/>
      <c r="AE891" s="78"/>
    </row>
    <row r="892" spans="1:31" ht="26.25" x14ac:dyDescent="0.25">
      <c r="A892" s="60" t="s">
        <v>1687</v>
      </c>
      <c r="B892" s="126" t="s">
        <v>2468</v>
      </c>
      <c r="C892" s="127"/>
      <c r="D892" s="128"/>
      <c r="E892" s="129" t="s">
        <v>811</v>
      </c>
      <c r="F892" s="129"/>
      <c r="G892" s="129"/>
      <c r="H892" s="61" t="s">
        <v>135</v>
      </c>
      <c r="I892" s="62">
        <v>0.76</v>
      </c>
      <c r="J892" s="63">
        <v>18480.830000000002</v>
      </c>
      <c r="K892" s="63">
        <v>14045.43</v>
      </c>
      <c r="L892" s="64"/>
      <c r="Y892" s="59"/>
      <c r="Z892" s="65" t="s">
        <v>2468</v>
      </c>
      <c r="AA892" s="65" t="s">
        <v>811</v>
      </c>
      <c r="AB892" s="70"/>
      <c r="AC892" s="70"/>
      <c r="AD892" s="74"/>
      <c r="AE892" s="78"/>
    </row>
    <row r="893" spans="1:31" ht="26.25" x14ac:dyDescent="0.25">
      <c r="A893" s="60" t="s">
        <v>1689</v>
      </c>
      <c r="B893" s="126" t="s">
        <v>2469</v>
      </c>
      <c r="C893" s="127"/>
      <c r="D893" s="128"/>
      <c r="E893" s="129" t="s">
        <v>2470</v>
      </c>
      <c r="F893" s="129"/>
      <c r="G893" s="129"/>
      <c r="H893" s="61" t="s">
        <v>299</v>
      </c>
      <c r="I893" s="76">
        <v>76</v>
      </c>
      <c r="J893" s="63">
        <v>10.44</v>
      </c>
      <c r="K893" s="63">
        <v>793.44</v>
      </c>
      <c r="L893" s="64"/>
      <c r="Y893" s="59"/>
      <c r="Z893" s="65" t="s">
        <v>2469</v>
      </c>
      <c r="AA893" s="65" t="s">
        <v>2470</v>
      </c>
      <c r="AB893" s="70"/>
      <c r="AC893" s="70"/>
      <c r="AD893" s="74"/>
      <c r="AE893" s="78"/>
    </row>
    <row r="894" spans="1:31" ht="39" x14ac:dyDescent="0.25">
      <c r="A894" s="60" t="s">
        <v>1691</v>
      </c>
      <c r="B894" s="126" t="s">
        <v>2471</v>
      </c>
      <c r="C894" s="127"/>
      <c r="D894" s="128"/>
      <c r="E894" s="129" t="s">
        <v>849</v>
      </c>
      <c r="F894" s="129"/>
      <c r="G894" s="129"/>
      <c r="H894" s="61" t="s">
        <v>135</v>
      </c>
      <c r="I894" s="62">
        <v>1.44</v>
      </c>
      <c r="J894" s="63">
        <v>6963.41</v>
      </c>
      <c r="K894" s="63">
        <v>10027.31</v>
      </c>
      <c r="L894" s="64"/>
      <c r="Y894" s="59"/>
      <c r="Z894" s="65" t="s">
        <v>2471</v>
      </c>
      <c r="AA894" s="65" t="s">
        <v>849</v>
      </c>
      <c r="AB894" s="70"/>
      <c r="AC894" s="70"/>
      <c r="AD894" s="74"/>
      <c r="AE894" s="78"/>
    </row>
    <row r="895" spans="1:31" x14ac:dyDescent="0.25">
      <c r="A895" s="60" t="s">
        <v>1693</v>
      </c>
      <c r="B895" s="126" t="s">
        <v>2472</v>
      </c>
      <c r="C895" s="127"/>
      <c r="D895" s="128"/>
      <c r="E895" s="129" t="s">
        <v>2473</v>
      </c>
      <c r="F895" s="129"/>
      <c r="G895" s="129"/>
      <c r="H895" s="61" t="s">
        <v>1007</v>
      </c>
      <c r="I895" s="73">
        <v>0.14892</v>
      </c>
      <c r="J895" s="63">
        <v>39233.01</v>
      </c>
      <c r="K895" s="63">
        <v>5842.58</v>
      </c>
      <c r="L895" s="64"/>
      <c r="Y895" s="59"/>
      <c r="Z895" s="65" t="s">
        <v>2472</v>
      </c>
      <c r="AA895" s="65" t="s">
        <v>2473</v>
      </c>
      <c r="AB895" s="70"/>
      <c r="AC895" s="70"/>
      <c r="AD895" s="74"/>
      <c r="AE895" s="78"/>
    </row>
    <row r="896" spans="1:31" ht="26.25" x14ac:dyDescent="0.25">
      <c r="A896" s="60" t="s">
        <v>1695</v>
      </c>
      <c r="B896" s="126" t="s">
        <v>2474</v>
      </c>
      <c r="C896" s="127"/>
      <c r="D896" s="128"/>
      <c r="E896" s="129" t="s">
        <v>851</v>
      </c>
      <c r="F896" s="129"/>
      <c r="G896" s="129"/>
      <c r="H896" s="61" t="s">
        <v>135</v>
      </c>
      <c r="I896" s="62">
        <v>0.06</v>
      </c>
      <c r="J896" s="63">
        <v>52981.32</v>
      </c>
      <c r="K896" s="63">
        <v>3178.88</v>
      </c>
      <c r="L896" s="64"/>
      <c r="Y896" s="59"/>
      <c r="Z896" s="65" t="s">
        <v>2474</v>
      </c>
      <c r="AA896" s="65" t="s">
        <v>851</v>
      </c>
      <c r="AB896" s="70"/>
      <c r="AC896" s="70"/>
      <c r="AD896" s="74"/>
      <c r="AE896" s="78"/>
    </row>
    <row r="897" spans="1:31" x14ac:dyDescent="0.25">
      <c r="A897" s="60" t="s">
        <v>1697</v>
      </c>
      <c r="B897" s="126" t="s">
        <v>2475</v>
      </c>
      <c r="C897" s="127"/>
      <c r="D897" s="128"/>
      <c r="E897" s="129" t="s">
        <v>2476</v>
      </c>
      <c r="F897" s="129"/>
      <c r="G897" s="129"/>
      <c r="H897" s="61" t="s">
        <v>1007</v>
      </c>
      <c r="I897" s="73">
        <v>6.1199999999999996E-3</v>
      </c>
      <c r="J897" s="63">
        <v>97457.59</v>
      </c>
      <c r="K897" s="63">
        <v>596.44000000000005</v>
      </c>
      <c r="L897" s="64"/>
      <c r="Y897" s="59"/>
      <c r="Z897" s="65" t="s">
        <v>2475</v>
      </c>
      <c r="AA897" s="65" t="s">
        <v>2476</v>
      </c>
      <c r="AB897" s="70"/>
      <c r="AC897" s="70"/>
      <c r="AD897" s="74"/>
      <c r="AE897" s="78"/>
    </row>
    <row r="898" spans="1:31" ht="26.25" x14ac:dyDescent="0.25">
      <c r="A898" s="60" t="s">
        <v>1699</v>
      </c>
      <c r="B898" s="126" t="s">
        <v>2477</v>
      </c>
      <c r="C898" s="127"/>
      <c r="D898" s="128"/>
      <c r="E898" s="129" t="s">
        <v>2478</v>
      </c>
      <c r="F898" s="129"/>
      <c r="G898" s="129"/>
      <c r="H898" s="61" t="s">
        <v>296</v>
      </c>
      <c r="I898" s="76">
        <v>3</v>
      </c>
      <c r="J898" s="63">
        <v>69.03</v>
      </c>
      <c r="K898" s="63">
        <v>207.09</v>
      </c>
      <c r="L898" s="64"/>
      <c r="Y898" s="59"/>
      <c r="Z898" s="65" t="s">
        <v>2477</v>
      </c>
      <c r="AA898" s="65" t="s">
        <v>2478</v>
      </c>
      <c r="AB898" s="70"/>
      <c r="AC898" s="70"/>
      <c r="AD898" s="74"/>
      <c r="AE898" s="78"/>
    </row>
    <row r="899" spans="1:31" ht="26.25" x14ac:dyDescent="0.25">
      <c r="A899" s="60" t="s">
        <v>1701</v>
      </c>
      <c r="B899" s="126" t="s">
        <v>2479</v>
      </c>
      <c r="C899" s="127"/>
      <c r="D899" s="128"/>
      <c r="E899" s="129" t="s">
        <v>2480</v>
      </c>
      <c r="F899" s="129"/>
      <c r="G899" s="129"/>
      <c r="H899" s="61" t="s">
        <v>296</v>
      </c>
      <c r="I899" s="62">
        <v>0.24</v>
      </c>
      <c r="J899" s="63">
        <v>5189.43</v>
      </c>
      <c r="K899" s="63">
        <v>1245.46</v>
      </c>
      <c r="L899" s="64"/>
      <c r="Y899" s="59"/>
      <c r="Z899" s="65" t="s">
        <v>2479</v>
      </c>
      <c r="AA899" s="65" t="s">
        <v>2480</v>
      </c>
      <c r="AB899" s="70"/>
      <c r="AC899" s="70"/>
      <c r="AD899" s="74"/>
      <c r="AE899" s="78"/>
    </row>
    <row r="900" spans="1:31" x14ac:dyDescent="0.25">
      <c r="A900" s="60" t="s">
        <v>1703</v>
      </c>
      <c r="B900" s="126" t="s">
        <v>2481</v>
      </c>
      <c r="C900" s="127"/>
      <c r="D900" s="128"/>
      <c r="E900" s="129" t="s">
        <v>853</v>
      </c>
      <c r="F900" s="129"/>
      <c r="G900" s="129"/>
      <c r="H900" s="61" t="s">
        <v>854</v>
      </c>
      <c r="I900" s="76">
        <v>1</v>
      </c>
      <c r="J900" s="63">
        <v>6147.52</v>
      </c>
      <c r="K900" s="63">
        <v>6147.52</v>
      </c>
      <c r="L900" s="64"/>
      <c r="Y900" s="59"/>
      <c r="Z900" s="65" t="s">
        <v>2481</v>
      </c>
      <c r="AA900" s="65" t="s">
        <v>853</v>
      </c>
      <c r="AB900" s="70"/>
      <c r="AC900" s="70"/>
      <c r="AD900" s="74"/>
      <c r="AE900" s="78"/>
    </row>
    <row r="901" spans="1:31" x14ac:dyDescent="0.25">
      <c r="A901" s="60" t="s">
        <v>1705</v>
      </c>
      <c r="B901" s="126" t="s">
        <v>2482</v>
      </c>
      <c r="C901" s="127"/>
      <c r="D901" s="128"/>
      <c r="E901" s="129" t="s">
        <v>2483</v>
      </c>
      <c r="F901" s="129"/>
      <c r="G901" s="129"/>
      <c r="H901" s="61" t="s">
        <v>296</v>
      </c>
      <c r="I901" s="76">
        <v>10</v>
      </c>
      <c r="J901" s="63">
        <v>6.14</v>
      </c>
      <c r="K901" s="63">
        <v>61.4</v>
      </c>
      <c r="L901" s="64"/>
      <c r="Y901" s="59"/>
      <c r="Z901" s="65" t="s">
        <v>2482</v>
      </c>
      <c r="AA901" s="65" t="s">
        <v>2483</v>
      </c>
      <c r="AB901" s="70"/>
      <c r="AC901" s="70"/>
      <c r="AD901" s="74"/>
      <c r="AE901" s="78"/>
    </row>
    <row r="902" spans="1:31" x14ac:dyDescent="0.25">
      <c r="A902" s="67"/>
      <c r="B902" s="118" t="s">
        <v>1087</v>
      </c>
      <c r="C902" s="119"/>
      <c r="D902" s="119"/>
      <c r="E902" s="119"/>
      <c r="F902" s="119"/>
      <c r="G902" s="119"/>
      <c r="H902" s="119"/>
      <c r="I902" s="119"/>
      <c r="J902" s="120"/>
      <c r="K902" s="68">
        <v>569318.37</v>
      </c>
      <c r="L902" s="69"/>
      <c r="Y902" s="59"/>
      <c r="Z902" s="65"/>
      <c r="AA902" s="65"/>
      <c r="AB902" s="70" t="s">
        <v>1087</v>
      </c>
      <c r="AC902" s="70"/>
      <c r="AD902" s="74"/>
      <c r="AE902" s="78"/>
    </row>
    <row r="903" spans="1:31" x14ac:dyDescent="0.25">
      <c r="A903" s="125" t="s">
        <v>1088</v>
      </c>
      <c r="B903" s="125"/>
      <c r="C903" s="125"/>
      <c r="D903" s="125"/>
      <c r="E903" s="125"/>
      <c r="F903" s="125"/>
      <c r="G903" s="125"/>
      <c r="H903" s="125"/>
      <c r="I903" s="125"/>
      <c r="J903" s="125"/>
      <c r="K903" s="125"/>
      <c r="L903" s="125"/>
      <c r="Y903" s="59" t="s">
        <v>1088</v>
      </c>
      <c r="Z903" s="65"/>
      <c r="AA903" s="65"/>
      <c r="AB903" s="70"/>
      <c r="AC903" s="70"/>
      <c r="AD903" s="74"/>
      <c r="AE903" s="78"/>
    </row>
    <row r="904" spans="1:31" x14ac:dyDescent="0.25">
      <c r="A904" s="60" t="s">
        <v>1707</v>
      </c>
      <c r="B904" s="126" t="s">
        <v>2484</v>
      </c>
      <c r="C904" s="127"/>
      <c r="D904" s="128"/>
      <c r="E904" s="129" t="s">
        <v>856</v>
      </c>
      <c r="F904" s="129"/>
      <c r="G904" s="129"/>
      <c r="H904" s="61" t="s">
        <v>296</v>
      </c>
      <c r="I904" s="76">
        <v>1</v>
      </c>
      <c r="J904" s="63">
        <v>3397.21</v>
      </c>
      <c r="K904" s="63">
        <v>3397.21</v>
      </c>
      <c r="L904" s="64"/>
      <c r="Y904" s="59"/>
      <c r="Z904" s="65" t="s">
        <v>2484</v>
      </c>
      <c r="AA904" s="65" t="s">
        <v>856</v>
      </c>
      <c r="AB904" s="70"/>
      <c r="AC904" s="70"/>
      <c r="AD904" s="74"/>
      <c r="AE904" s="78"/>
    </row>
    <row r="905" spans="1:31" x14ac:dyDescent="0.25">
      <c r="A905" s="60" t="s">
        <v>1709</v>
      </c>
      <c r="B905" s="126" t="s">
        <v>2485</v>
      </c>
      <c r="C905" s="127"/>
      <c r="D905" s="128"/>
      <c r="E905" s="129" t="s">
        <v>2486</v>
      </c>
      <c r="F905" s="129"/>
      <c r="G905" s="129"/>
      <c r="H905" s="61" t="s">
        <v>296</v>
      </c>
      <c r="I905" s="76">
        <v>1</v>
      </c>
      <c r="J905" s="63">
        <v>21256.23</v>
      </c>
      <c r="K905" s="63">
        <v>21256.23</v>
      </c>
      <c r="L905" s="64"/>
      <c r="Y905" s="59"/>
      <c r="Z905" s="65" t="s">
        <v>2485</v>
      </c>
      <c r="AA905" s="65" t="s">
        <v>2486</v>
      </c>
      <c r="AB905" s="70"/>
      <c r="AC905" s="70"/>
      <c r="AD905" s="74"/>
      <c r="AE905" s="78"/>
    </row>
    <row r="906" spans="1:31" x14ac:dyDescent="0.25">
      <c r="A906" s="60" t="s">
        <v>1711</v>
      </c>
      <c r="B906" s="126" t="s">
        <v>2487</v>
      </c>
      <c r="C906" s="127"/>
      <c r="D906" s="128"/>
      <c r="E906" s="129" t="s">
        <v>858</v>
      </c>
      <c r="F906" s="129"/>
      <c r="G906" s="129"/>
      <c r="H906" s="61" t="s">
        <v>296</v>
      </c>
      <c r="I906" s="76">
        <v>1</v>
      </c>
      <c r="J906" s="63">
        <v>1343.3</v>
      </c>
      <c r="K906" s="63">
        <v>1343.3</v>
      </c>
      <c r="L906" s="64"/>
      <c r="Y906" s="59"/>
      <c r="Z906" s="65" t="s">
        <v>2487</v>
      </c>
      <c r="AA906" s="65" t="s">
        <v>858</v>
      </c>
      <c r="AB906" s="70"/>
      <c r="AC906" s="70"/>
      <c r="AD906" s="74"/>
      <c r="AE906" s="78"/>
    </row>
    <row r="907" spans="1:31" x14ac:dyDescent="0.25">
      <c r="A907" s="60" t="s">
        <v>1713</v>
      </c>
      <c r="B907" s="126" t="s">
        <v>2488</v>
      </c>
      <c r="C907" s="127"/>
      <c r="D907" s="128"/>
      <c r="E907" s="129" t="s">
        <v>2489</v>
      </c>
      <c r="F907" s="129"/>
      <c r="G907" s="129"/>
      <c r="H907" s="61" t="s">
        <v>296</v>
      </c>
      <c r="I907" s="76">
        <v>1</v>
      </c>
      <c r="J907" s="63">
        <v>134.22</v>
      </c>
      <c r="K907" s="63">
        <v>134.22</v>
      </c>
      <c r="L907" s="64"/>
      <c r="Y907" s="59"/>
      <c r="Z907" s="65" t="s">
        <v>2488</v>
      </c>
      <c r="AA907" s="65" t="s">
        <v>2489</v>
      </c>
      <c r="AB907" s="70"/>
      <c r="AC907" s="70"/>
      <c r="AD907" s="74"/>
      <c r="AE907" s="78"/>
    </row>
    <row r="908" spans="1:31" ht="26.25" x14ac:dyDescent="0.25">
      <c r="A908" s="60" t="s">
        <v>1715</v>
      </c>
      <c r="B908" s="126" t="s">
        <v>2490</v>
      </c>
      <c r="C908" s="127"/>
      <c r="D908" s="128"/>
      <c r="E908" s="129" t="s">
        <v>811</v>
      </c>
      <c r="F908" s="129"/>
      <c r="G908" s="129"/>
      <c r="H908" s="61" t="s">
        <v>135</v>
      </c>
      <c r="I908" s="62">
        <v>0.35</v>
      </c>
      <c r="J908" s="63">
        <v>18480.88</v>
      </c>
      <c r="K908" s="63">
        <v>6468.31</v>
      </c>
      <c r="L908" s="64"/>
      <c r="Y908" s="59"/>
      <c r="Z908" s="65" t="s">
        <v>2490</v>
      </c>
      <c r="AA908" s="65" t="s">
        <v>811</v>
      </c>
      <c r="AB908" s="70"/>
      <c r="AC908" s="70"/>
      <c r="AD908" s="74"/>
      <c r="AE908" s="78"/>
    </row>
    <row r="909" spans="1:31" ht="26.25" x14ac:dyDescent="0.25">
      <c r="A909" s="60" t="s">
        <v>1717</v>
      </c>
      <c r="B909" s="126" t="s">
        <v>2491</v>
      </c>
      <c r="C909" s="127"/>
      <c r="D909" s="128"/>
      <c r="E909" s="129" t="s">
        <v>2416</v>
      </c>
      <c r="F909" s="129"/>
      <c r="G909" s="129"/>
      <c r="H909" s="61" t="s">
        <v>299</v>
      </c>
      <c r="I909" s="76">
        <v>35</v>
      </c>
      <c r="J909" s="63">
        <v>13.84</v>
      </c>
      <c r="K909" s="63">
        <v>484.4</v>
      </c>
      <c r="L909" s="64"/>
      <c r="Y909" s="59"/>
      <c r="Z909" s="65" t="s">
        <v>2491</v>
      </c>
      <c r="AA909" s="65" t="s">
        <v>2416</v>
      </c>
      <c r="AB909" s="70"/>
      <c r="AC909" s="70"/>
      <c r="AD909" s="74"/>
      <c r="AE909" s="78"/>
    </row>
    <row r="910" spans="1:31" x14ac:dyDescent="0.25">
      <c r="A910" s="60" t="s">
        <v>1719</v>
      </c>
      <c r="B910" s="126" t="s">
        <v>2492</v>
      </c>
      <c r="C910" s="127"/>
      <c r="D910" s="128"/>
      <c r="E910" s="129" t="s">
        <v>2493</v>
      </c>
      <c r="F910" s="129"/>
      <c r="G910" s="129"/>
      <c r="H910" s="61" t="s">
        <v>78</v>
      </c>
      <c r="I910" s="72">
        <v>0.7</v>
      </c>
      <c r="J910" s="63">
        <v>231.7</v>
      </c>
      <c r="K910" s="63">
        <v>162.19</v>
      </c>
      <c r="L910" s="64"/>
      <c r="Y910" s="59"/>
      <c r="Z910" s="65" t="s">
        <v>2492</v>
      </c>
      <c r="AA910" s="65" t="s">
        <v>2493</v>
      </c>
      <c r="AB910" s="70"/>
      <c r="AC910" s="70"/>
      <c r="AD910" s="74"/>
      <c r="AE910" s="78"/>
    </row>
    <row r="911" spans="1:31" ht="39" x14ac:dyDescent="0.25">
      <c r="A911" s="60" t="s">
        <v>1721</v>
      </c>
      <c r="B911" s="126" t="s">
        <v>2494</v>
      </c>
      <c r="C911" s="127"/>
      <c r="D911" s="128"/>
      <c r="E911" s="129" t="s">
        <v>861</v>
      </c>
      <c r="F911" s="129"/>
      <c r="G911" s="129"/>
      <c r="H911" s="61" t="s">
        <v>135</v>
      </c>
      <c r="I911" s="62">
        <v>0.15</v>
      </c>
      <c r="J911" s="63">
        <v>8293.17</v>
      </c>
      <c r="K911" s="63">
        <v>1243.98</v>
      </c>
      <c r="L911" s="64"/>
      <c r="Y911" s="59"/>
      <c r="Z911" s="65" t="s">
        <v>2494</v>
      </c>
      <c r="AA911" s="65" t="s">
        <v>861</v>
      </c>
      <c r="AB911" s="70"/>
      <c r="AC911" s="70"/>
      <c r="AD911" s="74"/>
      <c r="AE911" s="78"/>
    </row>
    <row r="912" spans="1:31" x14ac:dyDescent="0.25">
      <c r="A912" s="60" t="s">
        <v>1723</v>
      </c>
      <c r="B912" s="126" t="s">
        <v>2495</v>
      </c>
      <c r="C912" s="127"/>
      <c r="D912" s="128"/>
      <c r="E912" s="129" t="s">
        <v>2476</v>
      </c>
      <c r="F912" s="129"/>
      <c r="G912" s="129"/>
      <c r="H912" s="61" t="s">
        <v>1007</v>
      </c>
      <c r="I912" s="71">
        <v>1.5299999999999999E-2</v>
      </c>
      <c r="J912" s="63">
        <v>97456.89</v>
      </c>
      <c r="K912" s="63">
        <v>1491.09</v>
      </c>
      <c r="L912" s="64"/>
      <c r="Y912" s="59"/>
      <c r="Z912" s="65" t="s">
        <v>2495</v>
      </c>
      <c r="AA912" s="65" t="s">
        <v>2476</v>
      </c>
      <c r="AB912" s="70"/>
      <c r="AC912" s="70"/>
      <c r="AD912" s="74"/>
      <c r="AE912" s="78"/>
    </row>
    <row r="913" spans="1:31" ht="26.25" x14ac:dyDescent="0.25">
      <c r="A913" s="60" t="s">
        <v>1725</v>
      </c>
      <c r="B913" s="126" t="s">
        <v>2496</v>
      </c>
      <c r="C913" s="127"/>
      <c r="D913" s="128"/>
      <c r="E913" s="129" t="s">
        <v>851</v>
      </c>
      <c r="F913" s="129"/>
      <c r="G913" s="129"/>
      <c r="H913" s="61" t="s">
        <v>135</v>
      </c>
      <c r="I913" s="62">
        <v>0.33</v>
      </c>
      <c r="J913" s="63">
        <v>52980.94</v>
      </c>
      <c r="K913" s="63">
        <v>17483.71</v>
      </c>
      <c r="L913" s="64"/>
      <c r="Y913" s="59"/>
      <c r="Z913" s="65" t="s">
        <v>2496</v>
      </c>
      <c r="AA913" s="65" t="s">
        <v>851</v>
      </c>
      <c r="AB913" s="70"/>
      <c r="AC913" s="70"/>
      <c r="AD913" s="74"/>
      <c r="AE913" s="78"/>
    </row>
    <row r="914" spans="1:31" x14ac:dyDescent="0.25">
      <c r="A914" s="60" t="s">
        <v>1728</v>
      </c>
      <c r="B914" s="126" t="s">
        <v>2497</v>
      </c>
      <c r="C914" s="127"/>
      <c r="D914" s="128"/>
      <c r="E914" s="129" t="s">
        <v>2476</v>
      </c>
      <c r="F914" s="129"/>
      <c r="G914" s="129"/>
      <c r="H914" s="61" t="s">
        <v>1007</v>
      </c>
      <c r="I914" s="73">
        <v>3.3660000000000002E-2</v>
      </c>
      <c r="J914" s="63">
        <v>97457.279999999999</v>
      </c>
      <c r="K914" s="63">
        <v>3280.41</v>
      </c>
      <c r="L914" s="64"/>
      <c r="Y914" s="59"/>
      <c r="Z914" s="65" t="s">
        <v>2497</v>
      </c>
      <c r="AA914" s="65" t="s">
        <v>2476</v>
      </c>
      <c r="AB914" s="70"/>
      <c r="AC914" s="70"/>
      <c r="AD914" s="74"/>
      <c r="AE914" s="78"/>
    </row>
    <row r="915" spans="1:31" ht="39" x14ac:dyDescent="0.25">
      <c r="A915" s="60" t="s">
        <v>1730</v>
      </c>
      <c r="B915" s="126" t="s">
        <v>2498</v>
      </c>
      <c r="C915" s="127"/>
      <c r="D915" s="128"/>
      <c r="E915" s="129" t="s">
        <v>849</v>
      </c>
      <c r="F915" s="129"/>
      <c r="G915" s="129"/>
      <c r="H915" s="61" t="s">
        <v>135</v>
      </c>
      <c r="I915" s="72">
        <v>0.2</v>
      </c>
      <c r="J915" s="63">
        <v>6963.33</v>
      </c>
      <c r="K915" s="63">
        <v>1392.67</v>
      </c>
      <c r="L915" s="64"/>
      <c r="Y915" s="59"/>
      <c r="Z915" s="65" t="s">
        <v>2498</v>
      </c>
      <c r="AA915" s="65" t="s">
        <v>849</v>
      </c>
      <c r="AB915" s="70"/>
      <c r="AC915" s="70"/>
      <c r="AD915" s="74"/>
      <c r="AE915" s="78"/>
    </row>
    <row r="916" spans="1:31" x14ac:dyDescent="0.25">
      <c r="A916" s="60" t="s">
        <v>1732</v>
      </c>
      <c r="B916" s="126" t="s">
        <v>2499</v>
      </c>
      <c r="C916" s="127"/>
      <c r="D916" s="128"/>
      <c r="E916" s="129" t="s">
        <v>2500</v>
      </c>
      <c r="F916" s="129"/>
      <c r="G916" s="129"/>
      <c r="H916" s="61" t="s">
        <v>1007</v>
      </c>
      <c r="I916" s="71">
        <v>2.0400000000000001E-2</v>
      </c>
      <c r="J916" s="63">
        <v>63199.88</v>
      </c>
      <c r="K916" s="63">
        <v>1289.28</v>
      </c>
      <c r="L916" s="64"/>
      <c r="Y916" s="59"/>
      <c r="Z916" s="65" t="s">
        <v>2499</v>
      </c>
      <c r="AA916" s="65" t="s">
        <v>2500</v>
      </c>
      <c r="AB916" s="70"/>
      <c r="AC916" s="70"/>
      <c r="AD916" s="74"/>
      <c r="AE916" s="78"/>
    </row>
    <row r="917" spans="1:31" ht="26.25" x14ac:dyDescent="0.25">
      <c r="A917" s="60" t="s">
        <v>1734</v>
      </c>
      <c r="B917" s="126" t="s">
        <v>2501</v>
      </c>
      <c r="C917" s="127"/>
      <c r="D917" s="128"/>
      <c r="E917" s="129" t="s">
        <v>851</v>
      </c>
      <c r="F917" s="129"/>
      <c r="G917" s="129"/>
      <c r="H917" s="61" t="s">
        <v>135</v>
      </c>
      <c r="I917" s="62">
        <v>0.68</v>
      </c>
      <c r="J917" s="63">
        <v>52981.03</v>
      </c>
      <c r="K917" s="63">
        <v>36027.1</v>
      </c>
      <c r="L917" s="64"/>
      <c r="Y917" s="59"/>
      <c r="Z917" s="65" t="s">
        <v>2501</v>
      </c>
      <c r="AA917" s="65" t="s">
        <v>851</v>
      </c>
      <c r="AB917" s="70"/>
      <c r="AC917" s="70"/>
      <c r="AD917" s="74"/>
      <c r="AE917" s="78"/>
    </row>
    <row r="918" spans="1:31" x14ac:dyDescent="0.25">
      <c r="A918" s="60" t="s">
        <v>1737</v>
      </c>
      <c r="B918" s="126" t="s">
        <v>2502</v>
      </c>
      <c r="C918" s="127"/>
      <c r="D918" s="128"/>
      <c r="E918" s="129" t="s">
        <v>2500</v>
      </c>
      <c r="F918" s="129"/>
      <c r="G918" s="129"/>
      <c r="H918" s="61" t="s">
        <v>1007</v>
      </c>
      <c r="I918" s="73">
        <v>6.9360000000000005E-2</v>
      </c>
      <c r="J918" s="63">
        <v>63199.7</v>
      </c>
      <c r="K918" s="63">
        <v>4383.53</v>
      </c>
      <c r="L918" s="64"/>
      <c r="Y918" s="59"/>
      <c r="Z918" s="65" t="s">
        <v>2502</v>
      </c>
      <c r="AA918" s="65" t="s">
        <v>2500</v>
      </c>
      <c r="AB918" s="70"/>
      <c r="AC918" s="70"/>
      <c r="AD918" s="74"/>
      <c r="AE918" s="78"/>
    </row>
    <row r="919" spans="1:31" ht="26.25" x14ac:dyDescent="0.25">
      <c r="A919" s="60" t="s">
        <v>1740</v>
      </c>
      <c r="B919" s="126" t="s">
        <v>2503</v>
      </c>
      <c r="C919" s="127"/>
      <c r="D919" s="128"/>
      <c r="E919" s="129" t="s">
        <v>851</v>
      </c>
      <c r="F919" s="129"/>
      <c r="G919" s="129"/>
      <c r="H919" s="61" t="s">
        <v>135</v>
      </c>
      <c r="I919" s="62">
        <v>1.94</v>
      </c>
      <c r="J919" s="63">
        <v>52981.01</v>
      </c>
      <c r="K919" s="63">
        <v>102783.16</v>
      </c>
      <c r="L919" s="64"/>
      <c r="Y919" s="59"/>
      <c r="Z919" s="65" t="s">
        <v>2503</v>
      </c>
      <c r="AA919" s="65" t="s">
        <v>851</v>
      </c>
      <c r="AB919" s="70"/>
      <c r="AC919" s="70"/>
      <c r="AD919" s="74"/>
      <c r="AE919" s="78"/>
    </row>
    <row r="920" spans="1:31" x14ac:dyDescent="0.25">
      <c r="A920" s="60" t="s">
        <v>1742</v>
      </c>
      <c r="B920" s="126" t="s">
        <v>2504</v>
      </c>
      <c r="C920" s="127"/>
      <c r="D920" s="128"/>
      <c r="E920" s="129" t="s">
        <v>2505</v>
      </c>
      <c r="F920" s="129"/>
      <c r="G920" s="129"/>
      <c r="H920" s="61" t="s">
        <v>299</v>
      </c>
      <c r="I920" s="62">
        <v>16.32</v>
      </c>
      <c r="J920" s="63">
        <v>95.11</v>
      </c>
      <c r="K920" s="63">
        <v>1552.2</v>
      </c>
      <c r="L920" s="64"/>
      <c r="Y920" s="59"/>
      <c r="Z920" s="65" t="s">
        <v>2504</v>
      </c>
      <c r="AA920" s="65" t="s">
        <v>2505</v>
      </c>
      <c r="AB920" s="70"/>
      <c r="AC920" s="70"/>
      <c r="AD920" s="74"/>
      <c r="AE920" s="78"/>
    </row>
    <row r="921" spans="1:31" x14ac:dyDescent="0.25">
      <c r="A921" s="60" t="s">
        <v>1745</v>
      </c>
      <c r="B921" s="126" t="s">
        <v>2506</v>
      </c>
      <c r="C921" s="127"/>
      <c r="D921" s="128"/>
      <c r="E921" s="129" t="s">
        <v>2507</v>
      </c>
      <c r="F921" s="129"/>
      <c r="G921" s="129"/>
      <c r="H921" s="61" t="s">
        <v>1007</v>
      </c>
      <c r="I921" s="73">
        <v>2.3460000000000002E-2</v>
      </c>
      <c r="J921" s="63">
        <v>84087.65</v>
      </c>
      <c r="K921" s="63">
        <v>1972.7</v>
      </c>
      <c r="L921" s="64"/>
      <c r="Y921" s="59"/>
      <c r="Z921" s="65" t="s">
        <v>2506</v>
      </c>
      <c r="AA921" s="65" t="s">
        <v>2507</v>
      </c>
      <c r="AB921" s="70"/>
      <c r="AC921" s="70"/>
      <c r="AD921" s="74"/>
      <c r="AE921" s="78"/>
    </row>
    <row r="922" spans="1:31" x14ac:dyDescent="0.25">
      <c r="A922" s="60" t="s">
        <v>1748</v>
      </c>
      <c r="B922" s="126" t="s">
        <v>2508</v>
      </c>
      <c r="C922" s="127"/>
      <c r="D922" s="128"/>
      <c r="E922" s="129" t="s">
        <v>2509</v>
      </c>
      <c r="F922" s="129"/>
      <c r="G922" s="129"/>
      <c r="H922" s="61" t="s">
        <v>1007</v>
      </c>
      <c r="I922" s="73">
        <v>7.1399999999999996E-3</v>
      </c>
      <c r="J922" s="63">
        <v>46193.31</v>
      </c>
      <c r="K922" s="63">
        <v>329.82</v>
      </c>
      <c r="L922" s="64"/>
      <c r="Y922" s="59"/>
      <c r="Z922" s="65" t="s">
        <v>2508</v>
      </c>
      <c r="AA922" s="65" t="s">
        <v>2509</v>
      </c>
      <c r="AB922" s="70"/>
      <c r="AC922" s="70"/>
      <c r="AD922" s="74"/>
      <c r="AE922" s="78"/>
    </row>
    <row r="923" spans="1:31" x14ac:dyDescent="0.25">
      <c r="A923" s="60" t="s">
        <v>1750</v>
      </c>
      <c r="B923" s="126" t="s">
        <v>2510</v>
      </c>
      <c r="C923" s="127"/>
      <c r="D923" s="128"/>
      <c r="E923" s="129" t="s">
        <v>2511</v>
      </c>
      <c r="F923" s="129"/>
      <c r="G923" s="129"/>
      <c r="H923" s="61" t="s">
        <v>1007</v>
      </c>
      <c r="I923" s="73">
        <v>3.2640000000000002E-2</v>
      </c>
      <c r="J923" s="63">
        <v>285448.07</v>
      </c>
      <c r="K923" s="63">
        <v>9317.0300000000007</v>
      </c>
      <c r="L923" s="64"/>
      <c r="Y923" s="59"/>
      <c r="Z923" s="65" t="s">
        <v>2510</v>
      </c>
      <c r="AA923" s="65" t="s">
        <v>2511</v>
      </c>
      <c r="AB923" s="70"/>
      <c r="AC923" s="70"/>
      <c r="AD923" s="74"/>
      <c r="AE923" s="78"/>
    </row>
    <row r="924" spans="1:31" x14ac:dyDescent="0.25">
      <c r="A924" s="60" t="s">
        <v>1753</v>
      </c>
      <c r="B924" s="126" t="s">
        <v>2512</v>
      </c>
      <c r="C924" s="127"/>
      <c r="D924" s="128"/>
      <c r="E924" s="129" t="s">
        <v>2513</v>
      </c>
      <c r="F924" s="129"/>
      <c r="G924" s="129"/>
      <c r="H924" s="61" t="s">
        <v>1007</v>
      </c>
      <c r="I924" s="73">
        <v>2.8559999999999999E-2</v>
      </c>
      <c r="J924" s="63">
        <v>164742.06</v>
      </c>
      <c r="K924" s="63">
        <v>4705.03</v>
      </c>
      <c r="L924" s="64"/>
      <c r="Y924" s="59"/>
      <c r="Z924" s="65" t="s">
        <v>2512</v>
      </c>
      <c r="AA924" s="65" t="s">
        <v>2513</v>
      </c>
      <c r="AB924" s="70"/>
      <c r="AC924" s="70"/>
      <c r="AD924" s="74"/>
      <c r="AE924" s="78"/>
    </row>
    <row r="925" spans="1:31" x14ac:dyDescent="0.25">
      <c r="A925" s="60" t="s">
        <v>1755</v>
      </c>
      <c r="B925" s="126" t="s">
        <v>2514</v>
      </c>
      <c r="C925" s="127"/>
      <c r="D925" s="128"/>
      <c r="E925" s="129" t="s">
        <v>2515</v>
      </c>
      <c r="F925" s="129"/>
      <c r="G925" s="129"/>
      <c r="H925" s="61" t="s">
        <v>1007</v>
      </c>
      <c r="I925" s="73">
        <v>6.4259999999999998E-2</v>
      </c>
      <c r="J925" s="63">
        <v>51365.69</v>
      </c>
      <c r="K925" s="63">
        <v>3300.76</v>
      </c>
      <c r="L925" s="64"/>
      <c r="Y925" s="59"/>
      <c r="Z925" s="65" t="s">
        <v>2514</v>
      </c>
      <c r="AA925" s="65" t="s">
        <v>2515</v>
      </c>
      <c r="AB925" s="70"/>
      <c r="AC925" s="70"/>
      <c r="AD925" s="74"/>
      <c r="AE925" s="78"/>
    </row>
    <row r="926" spans="1:31" x14ac:dyDescent="0.25">
      <c r="A926" s="60" t="s">
        <v>1758</v>
      </c>
      <c r="B926" s="126" t="s">
        <v>2516</v>
      </c>
      <c r="C926" s="127"/>
      <c r="D926" s="128"/>
      <c r="E926" s="129" t="s">
        <v>2517</v>
      </c>
      <c r="F926" s="129"/>
      <c r="G926" s="129"/>
      <c r="H926" s="61" t="s">
        <v>1007</v>
      </c>
      <c r="I926" s="71">
        <v>2.5499999999999998E-2</v>
      </c>
      <c r="J926" s="63">
        <v>93875.75</v>
      </c>
      <c r="K926" s="63">
        <v>2393.83</v>
      </c>
      <c r="L926" s="64"/>
      <c r="Y926" s="59"/>
      <c r="Z926" s="65" t="s">
        <v>2516</v>
      </c>
      <c r="AA926" s="65" t="s">
        <v>2517</v>
      </c>
      <c r="AB926" s="70"/>
      <c r="AC926" s="70"/>
      <c r="AD926" s="74"/>
      <c r="AE926" s="78"/>
    </row>
    <row r="927" spans="1:31" x14ac:dyDescent="0.25">
      <c r="A927" s="60" t="s">
        <v>1761</v>
      </c>
      <c r="B927" s="126" t="s">
        <v>2518</v>
      </c>
      <c r="C927" s="127"/>
      <c r="D927" s="128"/>
      <c r="E927" s="129" t="s">
        <v>2519</v>
      </c>
      <c r="F927" s="129"/>
      <c r="G927" s="129"/>
      <c r="H927" s="61" t="s">
        <v>332</v>
      </c>
      <c r="I927" s="72">
        <v>0.3</v>
      </c>
      <c r="J927" s="63">
        <v>708.57</v>
      </c>
      <c r="K927" s="63">
        <v>212.57</v>
      </c>
      <c r="L927" s="64"/>
      <c r="Y927" s="59"/>
      <c r="Z927" s="65" t="s">
        <v>2518</v>
      </c>
      <c r="AA927" s="65" t="s">
        <v>2519</v>
      </c>
      <c r="AB927" s="70"/>
      <c r="AC927" s="70"/>
      <c r="AD927" s="74"/>
      <c r="AE927" s="78"/>
    </row>
    <row r="928" spans="1:31" x14ac:dyDescent="0.25">
      <c r="A928" s="60" t="s">
        <v>1763</v>
      </c>
      <c r="B928" s="126" t="s">
        <v>2520</v>
      </c>
      <c r="C928" s="127"/>
      <c r="D928" s="128"/>
      <c r="E928" s="129" t="s">
        <v>867</v>
      </c>
      <c r="F928" s="129"/>
      <c r="G928" s="129"/>
      <c r="H928" s="61" t="s">
        <v>78</v>
      </c>
      <c r="I928" s="62">
        <v>0.02</v>
      </c>
      <c r="J928" s="63">
        <v>45265.99</v>
      </c>
      <c r="K928" s="63">
        <v>905.32</v>
      </c>
      <c r="L928" s="64"/>
      <c r="Y928" s="59"/>
      <c r="Z928" s="65" t="s">
        <v>2520</v>
      </c>
      <c r="AA928" s="65" t="s">
        <v>867</v>
      </c>
      <c r="AB928" s="70"/>
      <c r="AC928" s="70"/>
      <c r="AD928" s="74"/>
      <c r="AE928" s="78"/>
    </row>
    <row r="929" spans="1:31" ht="26.25" x14ac:dyDescent="0.25">
      <c r="A929" s="60" t="s">
        <v>1765</v>
      </c>
      <c r="B929" s="126" t="s">
        <v>2521</v>
      </c>
      <c r="C929" s="127"/>
      <c r="D929" s="128"/>
      <c r="E929" s="129" t="s">
        <v>2522</v>
      </c>
      <c r="F929" s="129"/>
      <c r="G929" s="129"/>
      <c r="H929" s="61" t="s">
        <v>296</v>
      </c>
      <c r="I929" s="76">
        <v>2</v>
      </c>
      <c r="J929" s="63">
        <v>610.27</v>
      </c>
      <c r="K929" s="63">
        <v>1220.54</v>
      </c>
      <c r="L929" s="64"/>
      <c r="Y929" s="59"/>
      <c r="Z929" s="65" t="s">
        <v>2521</v>
      </c>
      <c r="AA929" s="65" t="s">
        <v>2522</v>
      </c>
      <c r="AB929" s="70"/>
      <c r="AC929" s="70"/>
      <c r="AD929" s="74"/>
      <c r="AE929" s="78"/>
    </row>
    <row r="930" spans="1:31" x14ac:dyDescent="0.25">
      <c r="A930" s="60" t="s">
        <v>1767</v>
      </c>
      <c r="B930" s="126" t="s">
        <v>2523</v>
      </c>
      <c r="C930" s="127"/>
      <c r="D930" s="128"/>
      <c r="E930" s="129" t="s">
        <v>869</v>
      </c>
      <c r="F930" s="129"/>
      <c r="G930" s="129"/>
      <c r="H930" s="61" t="s">
        <v>78</v>
      </c>
      <c r="I930" s="62">
        <v>0.01</v>
      </c>
      <c r="J930" s="63">
        <v>41419.839999999997</v>
      </c>
      <c r="K930" s="63">
        <v>414.2</v>
      </c>
      <c r="L930" s="64"/>
      <c r="Y930" s="59"/>
      <c r="Z930" s="65" t="s">
        <v>2523</v>
      </c>
      <c r="AA930" s="65" t="s">
        <v>869</v>
      </c>
      <c r="AB930" s="70"/>
      <c r="AC930" s="70"/>
      <c r="AD930" s="74"/>
      <c r="AE930" s="78"/>
    </row>
    <row r="931" spans="1:31" x14ac:dyDescent="0.25">
      <c r="A931" s="60" t="s">
        <v>1769</v>
      </c>
      <c r="B931" s="126" t="s">
        <v>2524</v>
      </c>
      <c r="C931" s="127"/>
      <c r="D931" s="128"/>
      <c r="E931" s="129" t="s">
        <v>2525</v>
      </c>
      <c r="F931" s="129"/>
      <c r="G931" s="129"/>
      <c r="H931" s="61" t="s">
        <v>296</v>
      </c>
      <c r="I931" s="76">
        <v>1</v>
      </c>
      <c r="J931" s="63">
        <v>301.48</v>
      </c>
      <c r="K931" s="63">
        <v>301.48</v>
      </c>
      <c r="L931" s="64"/>
      <c r="Y931" s="59"/>
      <c r="Z931" s="65" t="s">
        <v>2524</v>
      </c>
      <c r="AA931" s="65" t="s">
        <v>2525</v>
      </c>
      <c r="AB931" s="70"/>
      <c r="AC931" s="70"/>
      <c r="AD931" s="74"/>
      <c r="AE931" s="78"/>
    </row>
    <row r="932" spans="1:31" x14ac:dyDescent="0.25">
      <c r="A932" s="60" t="s">
        <v>1771</v>
      </c>
      <c r="B932" s="126" t="s">
        <v>2526</v>
      </c>
      <c r="C932" s="127"/>
      <c r="D932" s="128"/>
      <c r="E932" s="129" t="s">
        <v>871</v>
      </c>
      <c r="F932" s="129"/>
      <c r="G932" s="129"/>
      <c r="H932" s="61" t="s">
        <v>78</v>
      </c>
      <c r="I932" s="62">
        <v>0.03</v>
      </c>
      <c r="J932" s="63">
        <v>185897.3</v>
      </c>
      <c r="K932" s="63">
        <v>5576.92</v>
      </c>
      <c r="L932" s="64"/>
      <c r="Y932" s="59"/>
      <c r="Z932" s="65" t="s">
        <v>2526</v>
      </c>
      <c r="AA932" s="65" t="s">
        <v>871</v>
      </c>
      <c r="AB932" s="70"/>
      <c r="AC932" s="70"/>
      <c r="AD932" s="74"/>
      <c r="AE932" s="78"/>
    </row>
    <row r="933" spans="1:31" x14ac:dyDescent="0.25">
      <c r="A933" s="60" t="s">
        <v>1773</v>
      </c>
      <c r="B933" s="126" t="s">
        <v>2527</v>
      </c>
      <c r="C933" s="127"/>
      <c r="D933" s="128"/>
      <c r="E933" s="129" t="s">
        <v>2528</v>
      </c>
      <c r="F933" s="129"/>
      <c r="G933" s="129"/>
      <c r="H933" s="61" t="s">
        <v>296</v>
      </c>
      <c r="I933" s="76">
        <v>3</v>
      </c>
      <c r="J933" s="63">
        <v>5530.61</v>
      </c>
      <c r="K933" s="63">
        <v>16591.830000000002</v>
      </c>
      <c r="L933" s="64"/>
      <c r="Y933" s="59"/>
      <c r="Z933" s="65" t="s">
        <v>2527</v>
      </c>
      <c r="AA933" s="65" t="s">
        <v>2528</v>
      </c>
      <c r="AB933" s="70"/>
      <c r="AC933" s="70"/>
      <c r="AD933" s="74"/>
      <c r="AE933" s="78"/>
    </row>
    <row r="934" spans="1:31" x14ac:dyDescent="0.25">
      <c r="A934" s="67"/>
      <c r="B934" s="118" t="s">
        <v>1089</v>
      </c>
      <c r="C934" s="119"/>
      <c r="D934" s="119"/>
      <c r="E934" s="119"/>
      <c r="F934" s="119"/>
      <c r="G934" s="119"/>
      <c r="H934" s="119"/>
      <c r="I934" s="119"/>
      <c r="J934" s="120"/>
      <c r="K934" s="68">
        <v>251415.02</v>
      </c>
      <c r="L934" s="69"/>
      <c r="Y934" s="59"/>
      <c r="Z934" s="65"/>
      <c r="AA934" s="65"/>
      <c r="AB934" s="70" t="s">
        <v>1089</v>
      </c>
      <c r="AC934" s="70"/>
      <c r="AD934" s="74"/>
      <c r="AE934" s="78"/>
    </row>
    <row r="935" spans="1:31" x14ac:dyDescent="0.25">
      <c r="A935" s="125" t="s">
        <v>872</v>
      </c>
      <c r="B935" s="125"/>
      <c r="C935" s="125"/>
      <c r="D935" s="125"/>
      <c r="E935" s="125"/>
      <c r="F935" s="125"/>
      <c r="G935" s="125"/>
      <c r="H935" s="125"/>
      <c r="I935" s="125"/>
      <c r="J935" s="125"/>
      <c r="K935" s="125"/>
      <c r="L935" s="125"/>
      <c r="Y935" s="59" t="s">
        <v>872</v>
      </c>
      <c r="Z935" s="65"/>
      <c r="AA935" s="65"/>
      <c r="AB935" s="70"/>
      <c r="AC935" s="70"/>
      <c r="AD935" s="74"/>
      <c r="AE935" s="78"/>
    </row>
    <row r="936" spans="1:31" ht="26.25" x14ac:dyDescent="0.25">
      <c r="A936" s="60" t="s">
        <v>1775</v>
      </c>
      <c r="B936" s="126" t="s">
        <v>2529</v>
      </c>
      <c r="C936" s="127"/>
      <c r="D936" s="128"/>
      <c r="E936" s="129" t="s">
        <v>874</v>
      </c>
      <c r="F936" s="129"/>
      <c r="G936" s="129"/>
      <c r="H936" s="61" t="s">
        <v>296</v>
      </c>
      <c r="I936" s="76">
        <v>1</v>
      </c>
      <c r="J936" s="63">
        <v>146939.87</v>
      </c>
      <c r="K936" s="63">
        <v>146939.87</v>
      </c>
      <c r="L936" s="64"/>
      <c r="Y936" s="59"/>
      <c r="Z936" s="65" t="s">
        <v>2529</v>
      </c>
      <c r="AA936" s="65" t="s">
        <v>874</v>
      </c>
      <c r="AB936" s="70"/>
      <c r="AC936" s="70"/>
      <c r="AD936" s="74"/>
      <c r="AE936" s="78"/>
    </row>
    <row r="937" spans="1:31" ht="26.25" x14ac:dyDescent="0.25">
      <c r="A937" s="60" t="s">
        <v>1777</v>
      </c>
      <c r="B937" s="126" t="s">
        <v>2530</v>
      </c>
      <c r="C937" s="127"/>
      <c r="D937" s="128"/>
      <c r="E937" s="129" t="s">
        <v>2531</v>
      </c>
      <c r="F937" s="129"/>
      <c r="G937" s="129"/>
      <c r="H937" s="61" t="s">
        <v>2532</v>
      </c>
      <c r="I937" s="76">
        <v>1</v>
      </c>
      <c r="J937" s="63">
        <v>16765694.25</v>
      </c>
      <c r="K937" s="63">
        <v>16765694.25</v>
      </c>
      <c r="L937" s="64"/>
      <c r="Y937" s="59"/>
      <c r="Z937" s="65" t="s">
        <v>2530</v>
      </c>
      <c r="AA937" s="65" t="s">
        <v>2531</v>
      </c>
      <c r="AB937" s="70"/>
      <c r="AC937" s="70"/>
      <c r="AD937" s="74"/>
      <c r="AE937" s="78"/>
    </row>
    <row r="938" spans="1:31" ht="26.25" x14ac:dyDescent="0.25">
      <c r="A938" s="60" t="s">
        <v>1779</v>
      </c>
      <c r="B938" s="126" t="s">
        <v>2533</v>
      </c>
      <c r="C938" s="127"/>
      <c r="D938" s="128"/>
      <c r="E938" s="129" t="s">
        <v>876</v>
      </c>
      <c r="F938" s="129"/>
      <c r="G938" s="129"/>
      <c r="H938" s="61" t="s">
        <v>332</v>
      </c>
      <c r="I938" s="72">
        <v>0.1</v>
      </c>
      <c r="J938" s="63">
        <v>192020.84</v>
      </c>
      <c r="K938" s="63">
        <v>19202.080000000002</v>
      </c>
      <c r="L938" s="64"/>
      <c r="Y938" s="59"/>
      <c r="Z938" s="65" t="s">
        <v>2533</v>
      </c>
      <c r="AA938" s="65" t="s">
        <v>876</v>
      </c>
      <c r="AB938" s="70"/>
      <c r="AC938" s="70"/>
      <c r="AD938" s="74"/>
      <c r="AE938" s="78"/>
    </row>
    <row r="939" spans="1:31" x14ac:dyDescent="0.25">
      <c r="A939" s="60" t="s">
        <v>1781</v>
      </c>
      <c r="B939" s="126" t="s">
        <v>2534</v>
      </c>
      <c r="C939" s="127"/>
      <c r="D939" s="128"/>
      <c r="E939" s="129" t="s">
        <v>2535</v>
      </c>
      <c r="F939" s="129"/>
      <c r="G939" s="129"/>
      <c r="H939" s="61" t="s">
        <v>296</v>
      </c>
      <c r="I939" s="76">
        <v>1</v>
      </c>
      <c r="J939" s="63">
        <v>5015.0600000000004</v>
      </c>
      <c r="K939" s="63">
        <v>5015.0600000000004</v>
      </c>
      <c r="L939" s="64"/>
      <c r="Y939" s="59"/>
      <c r="Z939" s="65" t="s">
        <v>2534</v>
      </c>
      <c r="AA939" s="65" t="s">
        <v>2535</v>
      </c>
      <c r="AB939" s="70"/>
      <c r="AC939" s="70"/>
      <c r="AD939" s="74"/>
      <c r="AE939" s="78"/>
    </row>
    <row r="940" spans="1:31" ht="26.25" x14ac:dyDescent="0.25">
      <c r="A940" s="60" t="s">
        <v>1783</v>
      </c>
      <c r="B940" s="126" t="s">
        <v>2536</v>
      </c>
      <c r="C940" s="127"/>
      <c r="D940" s="128"/>
      <c r="E940" s="129" t="s">
        <v>878</v>
      </c>
      <c r="F940" s="129"/>
      <c r="G940" s="129"/>
      <c r="H940" s="61" t="s">
        <v>135</v>
      </c>
      <c r="I940" s="62">
        <v>0.03</v>
      </c>
      <c r="J940" s="63">
        <v>245269.83</v>
      </c>
      <c r="K940" s="63">
        <v>7358.09</v>
      </c>
      <c r="L940" s="64"/>
      <c r="Y940" s="59"/>
      <c r="Z940" s="65" t="s">
        <v>2536</v>
      </c>
      <c r="AA940" s="65" t="s">
        <v>878</v>
      </c>
      <c r="AB940" s="70"/>
      <c r="AC940" s="70"/>
      <c r="AD940" s="74"/>
      <c r="AE940" s="78"/>
    </row>
    <row r="941" spans="1:31" ht="39" x14ac:dyDescent="0.25">
      <c r="A941" s="60" t="s">
        <v>1785</v>
      </c>
      <c r="B941" s="126" t="s">
        <v>2537</v>
      </c>
      <c r="C941" s="127"/>
      <c r="D941" s="128"/>
      <c r="E941" s="129" t="s">
        <v>1248</v>
      </c>
      <c r="F941" s="129"/>
      <c r="G941" s="129"/>
      <c r="H941" s="61" t="s">
        <v>299</v>
      </c>
      <c r="I941" s="76">
        <v>3</v>
      </c>
      <c r="J941" s="63">
        <v>848.86</v>
      </c>
      <c r="K941" s="63">
        <v>2546.58</v>
      </c>
      <c r="L941" s="64"/>
      <c r="Y941" s="59"/>
      <c r="Z941" s="65" t="s">
        <v>2537</v>
      </c>
      <c r="AA941" s="65" t="s">
        <v>1248</v>
      </c>
      <c r="AB941" s="70"/>
      <c r="AC941" s="70"/>
      <c r="AD941" s="74"/>
      <c r="AE941" s="78"/>
    </row>
    <row r="942" spans="1:31" ht="39" x14ac:dyDescent="0.25">
      <c r="A942" s="60" t="s">
        <v>1787</v>
      </c>
      <c r="B942" s="126" t="s">
        <v>2538</v>
      </c>
      <c r="C942" s="127"/>
      <c r="D942" s="128"/>
      <c r="E942" s="129" t="s">
        <v>1625</v>
      </c>
      <c r="F942" s="129"/>
      <c r="G942" s="129"/>
      <c r="H942" s="61" t="s">
        <v>296</v>
      </c>
      <c r="I942" s="76">
        <v>4</v>
      </c>
      <c r="J942" s="63">
        <v>708.72</v>
      </c>
      <c r="K942" s="63">
        <v>2834.88</v>
      </c>
      <c r="L942" s="64"/>
      <c r="Y942" s="59"/>
      <c r="Z942" s="65" t="s">
        <v>2538</v>
      </c>
      <c r="AA942" s="65" t="s">
        <v>1625</v>
      </c>
      <c r="AB942" s="70"/>
      <c r="AC942" s="70"/>
      <c r="AD942" s="74"/>
      <c r="AE942" s="78"/>
    </row>
    <row r="943" spans="1:31" ht="26.25" x14ac:dyDescent="0.25">
      <c r="A943" s="60" t="s">
        <v>1789</v>
      </c>
      <c r="B943" s="126" t="s">
        <v>889</v>
      </c>
      <c r="C943" s="127"/>
      <c r="D943" s="128"/>
      <c r="E943" s="129" t="s">
        <v>2539</v>
      </c>
      <c r="F943" s="129"/>
      <c r="G943" s="129"/>
      <c r="H943" s="61" t="s">
        <v>296</v>
      </c>
      <c r="I943" s="76">
        <v>4</v>
      </c>
      <c r="J943" s="63">
        <v>937.7</v>
      </c>
      <c r="K943" s="63">
        <v>3750.8</v>
      </c>
      <c r="L943" s="64"/>
      <c r="Y943" s="59"/>
      <c r="Z943" s="65" t="s">
        <v>889</v>
      </c>
      <c r="AA943" s="65" t="s">
        <v>2539</v>
      </c>
      <c r="AB943" s="70"/>
      <c r="AC943" s="70"/>
      <c r="AD943" s="74"/>
      <c r="AE943" s="78"/>
    </row>
    <row r="944" spans="1:31" ht="26.25" x14ac:dyDescent="0.25">
      <c r="A944" s="60" t="s">
        <v>1791</v>
      </c>
      <c r="B944" s="126" t="s">
        <v>891</v>
      </c>
      <c r="C944" s="127"/>
      <c r="D944" s="128"/>
      <c r="E944" s="129" t="s">
        <v>880</v>
      </c>
      <c r="F944" s="129"/>
      <c r="G944" s="129"/>
      <c r="H944" s="61" t="s">
        <v>135</v>
      </c>
      <c r="I944" s="62">
        <v>7.0000000000000007E-2</v>
      </c>
      <c r="J944" s="63">
        <v>121477.43</v>
      </c>
      <c r="K944" s="63">
        <v>8503.42</v>
      </c>
      <c r="L944" s="64"/>
      <c r="Y944" s="59"/>
      <c r="Z944" s="65" t="s">
        <v>891</v>
      </c>
      <c r="AA944" s="65" t="s">
        <v>880</v>
      </c>
      <c r="AB944" s="70"/>
      <c r="AC944" s="70"/>
      <c r="AD944" s="74"/>
      <c r="AE944" s="78"/>
    </row>
    <row r="945" spans="1:31" ht="39" x14ac:dyDescent="0.25">
      <c r="A945" s="60" t="s">
        <v>1793</v>
      </c>
      <c r="B945" s="126" t="s">
        <v>893</v>
      </c>
      <c r="C945" s="127"/>
      <c r="D945" s="128"/>
      <c r="E945" s="129" t="s">
        <v>2540</v>
      </c>
      <c r="F945" s="129"/>
      <c r="G945" s="129"/>
      <c r="H945" s="61" t="s">
        <v>299</v>
      </c>
      <c r="I945" s="76">
        <v>7</v>
      </c>
      <c r="J945" s="63">
        <v>86.02</v>
      </c>
      <c r="K945" s="63">
        <v>602.14</v>
      </c>
      <c r="L945" s="64"/>
      <c r="Y945" s="59"/>
      <c r="Z945" s="65" t="s">
        <v>893</v>
      </c>
      <c r="AA945" s="65" t="s">
        <v>2540</v>
      </c>
      <c r="AB945" s="70"/>
      <c r="AC945" s="70"/>
      <c r="AD945" s="74"/>
      <c r="AE945" s="78"/>
    </row>
    <row r="946" spans="1:31" x14ac:dyDescent="0.25">
      <c r="A946" s="60" t="s">
        <v>1795</v>
      </c>
      <c r="B946" s="126" t="s">
        <v>2541</v>
      </c>
      <c r="C946" s="127"/>
      <c r="D946" s="128"/>
      <c r="E946" s="129" t="s">
        <v>2542</v>
      </c>
      <c r="F946" s="129"/>
      <c r="G946" s="129"/>
      <c r="H946" s="61" t="s">
        <v>296</v>
      </c>
      <c r="I946" s="76">
        <v>3</v>
      </c>
      <c r="J946" s="63">
        <v>792.72</v>
      </c>
      <c r="K946" s="63">
        <v>2378.16</v>
      </c>
      <c r="L946" s="64"/>
      <c r="Y946" s="59"/>
      <c r="Z946" s="65" t="s">
        <v>2541</v>
      </c>
      <c r="AA946" s="65" t="s">
        <v>2542</v>
      </c>
      <c r="AB946" s="70"/>
      <c r="AC946" s="70"/>
      <c r="AD946" s="74"/>
      <c r="AE946" s="78"/>
    </row>
    <row r="947" spans="1:31" x14ac:dyDescent="0.25">
      <c r="A947" s="60" t="s">
        <v>1797</v>
      </c>
      <c r="B947" s="126" t="s">
        <v>2543</v>
      </c>
      <c r="C947" s="127"/>
      <c r="D947" s="128"/>
      <c r="E947" s="129" t="s">
        <v>2544</v>
      </c>
      <c r="F947" s="129"/>
      <c r="G947" s="129"/>
      <c r="H947" s="61" t="s">
        <v>296</v>
      </c>
      <c r="I947" s="76">
        <v>1</v>
      </c>
      <c r="J947" s="63">
        <v>785</v>
      </c>
      <c r="K947" s="63">
        <v>785</v>
      </c>
      <c r="L947" s="64"/>
      <c r="Y947" s="59"/>
      <c r="Z947" s="65" t="s">
        <v>2543</v>
      </c>
      <c r="AA947" s="65" t="s">
        <v>2544</v>
      </c>
      <c r="AB947" s="70"/>
      <c r="AC947" s="70"/>
      <c r="AD947" s="74"/>
      <c r="AE947" s="78"/>
    </row>
    <row r="948" spans="1:31" x14ac:dyDescent="0.25">
      <c r="A948" s="60" t="s">
        <v>1799</v>
      </c>
      <c r="B948" s="126" t="s">
        <v>2545</v>
      </c>
      <c r="C948" s="127"/>
      <c r="D948" s="128"/>
      <c r="E948" s="129" t="s">
        <v>2546</v>
      </c>
      <c r="F948" s="129"/>
      <c r="G948" s="129"/>
      <c r="H948" s="61" t="s">
        <v>296</v>
      </c>
      <c r="I948" s="76">
        <v>1</v>
      </c>
      <c r="J948" s="63">
        <v>119.84</v>
      </c>
      <c r="K948" s="63">
        <v>119.84</v>
      </c>
      <c r="L948" s="64"/>
      <c r="Y948" s="59"/>
      <c r="Z948" s="65" t="s">
        <v>2545</v>
      </c>
      <c r="AA948" s="65" t="s">
        <v>2546</v>
      </c>
      <c r="AB948" s="70"/>
      <c r="AC948" s="70"/>
      <c r="AD948" s="74"/>
      <c r="AE948" s="78"/>
    </row>
    <row r="949" spans="1:31" x14ac:dyDescent="0.25">
      <c r="A949" s="60" t="s">
        <v>1801</v>
      </c>
      <c r="B949" s="126" t="s">
        <v>2547</v>
      </c>
      <c r="C949" s="127"/>
      <c r="D949" s="128"/>
      <c r="E949" s="129" t="s">
        <v>2548</v>
      </c>
      <c r="F949" s="129"/>
      <c r="G949" s="129"/>
      <c r="H949" s="61" t="s">
        <v>296</v>
      </c>
      <c r="I949" s="76">
        <v>7</v>
      </c>
      <c r="J949" s="63">
        <v>29.25</v>
      </c>
      <c r="K949" s="63">
        <v>204.75</v>
      </c>
      <c r="L949" s="64"/>
      <c r="Y949" s="59"/>
      <c r="Z949" s="65" t="s">
        <v>2547</v>
      </c>
      <c r="AA949" s="65" t="s">
        <v>2548</v>
      </c>
      <c r="AB949" s="70"/>
      <c r="AC949" s="70"/>
      <c r="AD949" s="74"/>
      <c r="AE949" s="78"/>
    </row>
    <row r="950" spans="1:31" x14ac:dyDescent="0.25">
      <c r="A950" s="60" t="s">
        <v>1803</v>
      </c>
      <c r="B950" s="126" t="s">
        <v>2549</v>
      </c>
      <c r="C950" s="127"/>
      <c r="D950" s="128"/>
      <c r="E950" s="129" t="s">
        <v>882</v>
      </c>
      <c r="F950" s="129"/>
      <c r="G950" s="129"/>
      <c r="H950" s="61" t="s">
        <v>332</v>
      </c>
      <c r="I950" s="72">
        <v>1.2</v>
      </c>
      <c r="J950" s="63">
        <v>30743.73</v>
      </c>
      <c r="K950" s="63">
        <v>36892.480000000003</v>
      </c>
      <c r="L950" s="64"/>
      <c r="Y950" s="59"/>
      <c r="Z950" s="65" t="s">
        <v>2549</v>
      </c>
      <c r="AA950" s="65" t="s">
        <v>882</v>
      </c>
      <c r="AB950" s="70"/>
      <c r="AC950" s="70"/>
      <c r="AD950" s="74"/>
      <c r="AE950" s="78"/>
    </row>
    <row r="951" spans="1:31" x14ac:dyDescent="0.25">
      <c r="A951" s="60" t="s">
        <v>1805</v>
      </c>
      <c r="B951" s="126" t="s">
        <v>2550</v>
      </c>
      <c r="C951" s="127"/>
      <c r="D951" s="128"/>
      <c r="E951" s="129" t="s">
        <v>2551</v>
      </c>
      <c r="F951" s="129"/>
      <c r="G951" s="129"/>
      <c r="H951" s="61" t="s">
        <v>296</v>
      </c>
      <c r="I951" s="76">
        <v>8</v>
      </c>
      <c r="J951" s="63">
        <v>9511.7900000000009</v>
      </c>
      <c r="K951" s="63">
        <v>76094.320000000007</v>
      </c>
      <c r="L951" s="64"/>
      <c r="Y951" s="59"/>
      <c r="Z951" s="65" t="s">
        <v>2550</v>
      </c>
      <c r="AA951" s="65" t="s">
        <v>2551</v>
      </c>
      <c r="AB951" s="70"/>
      <c r="AC951" s="70"/>
      <c r="AD951" s="74"/>
      <c r="AE951" s="78"/>
    </row>
    <row r="952" spans="1:31" x14ac:dyDescent="0.25">
      <c r="A952" s="60" t="s">
        <v>1807</v>
      </c>
      <c r="B952" s="126" t="s">
        <v>2552</v>
      </c>
      <c r="C952" s="127"/>
      <c r="D952" s="128"/>
      <c r="E952" s="129" t="s">
        <v>2553</v>
      </c>
      <c r="F952" s="129"/>
      <c r="G952" s="129"/>
      <c r="H952" s="61" t="s">
        <v>296</v>
      </c>
      <c r="I952" s="76">
        <v>4</v>
      </c>
      <c r="J952" s="63">
        <v>14928.23</v>
      </c>
      <c r="K952" s="63">
        <v>59712.92</v>
      </c>
      <c r="L952" s="64"/>
      <c r="Y952" s="59"/>
      <c r="Z952" s="65" t="s">
        <v>2552</v>
      </c>
      <c r="AA952" s="65" t="s">
        <v>2553</v>
      </c>
      <c r="AB952" s="70"/>
      <c r="AC952" s="70"/>
      <c r="AD952" s="74"/>
      <c r="AE952" s="78"/>
    </row>
    <row r="953" spans="1:31" x14ac:dyDescent="0.25">
      <c r="A953" s="130" t="s">
        <v>883</v>
      </c>
      <c r="B953" s="130"/>
      <c r="C953" s="130"/>
      <c r="D953" s="130"/>
      <c r="E953" s="130"/>
      <c r="F953" s="130"/>
      <c r="G953" s="130"/>
      <c r="H953" s="130"/>
      <c r="I953" s="130"/>
      <c r="J953" s="130"/>
      <c r="K953" s="130"/>
      <c r="L953" s="130"/>
      <c r="Y953" s="59"/>
      <c r="Z953" s="65"/>
      <c r="AA953" s="65"/>
      <c r="AB953" s="70"/>
      <c r="AC953" s="70"/>
      <c r="AD953" s="74" t="s">
        <v>883</v>
      </c>
      <c r="AE953" s="78"/>
    </row>
    <row r="954" spans="1:31" ht="26.25" x14ac:dyDescent="0.25">
      <c r="A954" s="60" t="s">
        <v>1809</v>
      </c>
      <c r="B954" s="126" t="s">
        <v>2554</v>
      </c>
      <c r="C954" s="127"/>
      <c r="D954" s="128"/>
      <c r="E954" s="129" t="s">
        <v>880</v>
      </c>
      <c r="F954" s="129"/>
      <c r="G954" s="129"/>
      <c r="H954" s="61" t="s">
        <v>135</v>
      </c>
      <c r="I954" s="62">
        <v>0.05</v>
      </c>
      <c r="J954" s="63">
        <v>121477.75999999999</v>
      </c>
      <c r="K954" s="63">
        <v>6073.89</v>
      </c>
      <c r="L954" s="64"/>
      <c r="Y954" s="59"/>
      <c r="Z954" s="65" t="s">
        <v>2554</v>
      </c>
      <c r="AA954" s="65" t="s">
        <v>880</v>
      </c>
      <c r="AB954" s="70"/>
      <c r="AC954" s="70"/>
      <c r="AD954" s="74"/>
      <c r="AE954" s="78"/>
    </row>
    <row r="955" spans="1:31" ht="39" x14ac:dyDescent="0.25">
      <c r="A955" s="60" t="s">
        <v>1811</v>
      </c>
      <c r="B955" s="126" t="s">
        <v>2555</v>
      </c>
      <c r="C955" s="127"/>
      <c r="D955" s="128"/>
      <c r="E955" s="129" t="s">
        <v>2540</v>
      </c>
      <c r="F955" s="129"/>
      <c r="G955" s="129"/>
      <c r="H955" s="61" t="s">
        <v>299</v>
      </c>
      <c r="I955" s="76">
        <v>5</v>
      </c>
      <c r="J955" s="63">
        <v>86.02</v>
      </c>
      <c r="K955" s="63">
        <v>430.1</v>
      </c>
      <c r="L955" s="64"/>
      <c r="Y955" s="59"/>
      <c r="Z955" s="65" t="s">
        <v>2555</v>
      </c>
      <c r="AA955" s="65" t="s">
        <v>2540</v>
      </c>
      <c r="AB955" s="70"/>
      <c r="AC955" s="70"/>
      <c r="AD955" s="74"/>
      <c r="AE955" s="78"/>
    </row>
    <row r="956" spans="1:31" x14ac:dyDescent="0.25">
      <c r="A956" s="130" t="s">
        <v>885</v>
      </c>
      <c r="B956" s="130"/>
      <c r="C956" s="130"/>
      <c r="D956" s="130"/>
      <c r="E956" s="130"/>
      <c r="F956" s="130"/>
      <c r="G956" s="130"/>
      <c r="H956" s="130"/>
      <c r="I956" s="130"/>
      <c r="J956" s="130"/>
      <c r="K956" s="130"/>
      <c r="L956" s="130"/>
      <c r="Y956" s="59"/>
      <c r="Z956" s="65"/>
      <c r="AA956" s="65"/>
      <c r="AB956" s="70"/>
      <c r="AC956" s="70"/>
      <c r="AD956" s="74" t="s">
        <v>885</v>
      </c>
      <c r="AE956" s="78"/>
    </row>
    <row r="957" spans="1:31" ht="26.25" x14ac:dyDescent="0.25">
      <c r="A957" s="60" t="s">
        <v>1813</v>
      </c>
      <c r="B957" s="126" t="s">
        <v>2556</v>
      </c>
      <c r="C957" s="127"/>
      <c r="D957" s="128"/>
      <c r="E957" s="129" t="s">
        <v>887</v>
      </c>
      <c r="F957" s="129"/>
      <c r="G957" s="129"/>
      <c r="H957" s="61" t="s">
        <v>345</v>
      </c>
      <c r="I957" s="66">
        <v>0.21099999999999999</v>
      </c>
      <c r="J957" s="63">
        <v>231283.68</v>
      </c>
      <c r="K957" s="63">
        <v>48800.86</v>
      </c>
      <c r="L957" s="64"/>
      <c r="Y957" s="59"/>
      <c r="Z957" s="65" t="s">
        <v>2556</v>
      </c>
      <c r="AA957" s="65" t="s">
        <v>887</v>
      </c>
      <c r="AB957" s="70"/>
      <c r="AC957" s="70"/>
      <c r="AD957" s="74"/>
      <c r="AE957" s="78"/>
    </row>
    <row r="958" spans="1:31" ht="26.25" x14ac:dyDescent="0.25">
      <c r="A958" s="60" t="s">
        <v>1815</v>
      </c>
      <c r="B958" s="126" t="s">
        <v>2557</v>
      </c>
      <c r="C958" s="127"/>
      <c r="D958" s="128"/>
      <c r="E958" s="129" t="s">
        <v>1298</v>
      </c>
      <c r="F958" s="129"/>
      <c r="G958" s="129"/>
      <c r="H958" s="61" t="s">
        <v>131</v>
      </c>
      <c r="I958" s="62">
        <v>0.38</v>
      </c>
      <c r="J958" s="63">
        <v>17577.689999999999</v>
      </c>
      <c r="K958" s="63">
        <v>6679.52</v>
      </c>
      <c r="L958" s="64"/>
      <c r="Y958" s="59"/>
      <c r="Z958" s="65" t="s">
        <v>2557</v>
      </c>
      <c r="AA958" s="65" t="s">
        <v>1298</v>
      </c>
      <c r="AB958" s="70"/>
      <c r="AC958" s="70"/>
      <c r="AD958" s="74"/>
      <c r="AE958" s="78"/>
    </row>
    <row r="959" spans="1:31" ht="39" x14ac:dyDescent="0.25">
      <c r="A959" s="60" t="s">
        <v>1817</v>
      </c>
      <c r="B959" s="126" t="s">
        <v>2558</v>
      </c>
      <c r="C959" s="127"/>
      <c r="D959" s="128"/>
      <c r="E959" s="129" t="s">
        <v>1475</v>
      </c>
      <c r="F959" s="129"/>
      <c r="G959" s="129"/>
      <c r="H959" s="61" t="s">
        <v>299</v>
      </c>
      <c r="I959" s="62">
        <v>1.18</v>
      </c>
      <c r="J959" s="63">
        <v>7529.93</v>
      </c>
      <c r="K959" s="63">
        <v>8885.32</v>
      </c>
      <c r="L959" s="64"/>
      <c r="Y959" s="59"/>
      <c r="Z959" s="65" t="s">
        <v>2558</v>
      </c>
      <c r="AA959" s="65" t="s">
        <v>1475</v>
      </c>
      <c r="AB959" s="70"/>
      <c r="AC959" s="70"/>
      <c r="AD959" s="74"/>
      <c r="AE959" s="78"/>
    </row>
    <row r="960" spans="1:31" ht="39" x14ac:dyDescent="0.25">
      <c r="A960" s="60" t="s">
        <v>1819</v>
      </c>
      <c r="B960" s="126" t="s">
        <v>2559</v>
      </c>
      <c r="C960" s="127"/>
      <c r="D960" s="128"/>
      <c r="E960" s="129" t="s">
        <v>1481</v>
      </c>
      <c r="F960" s="129"/>
      <c r="G960" s="129"/>
      <c r="H960" s="61" t="s">
        <v>131</v>
      </c>
      <c r="I960" s="62">
        <v>0.27</v>
      </c>
      <c r="J960" s="63">
        <v>15707.57</v>
      </c>
      <c r="K960" s="63">
        <v>4241.04</v>
      </c>
      <c r="L960" s="64"/>
      <c r="Y960" s="59"/>
      <c r="Z960" s="65" t="s">
        <v>2559</v>
      </c>
      <c r="AA960" s="65" t="s">
        <v>1481</v>
      </c>
      <c r="AB960" s="70"/>
      <c r="AC960" s="70"/>
      <c r="AD960" s="74"/>
      <c r="AE960" s="78"/>
    </row>
    <row r="961" spans="1:31" ht="39" x14ac:dyDescent="0.25">
      <c r="A961" s="60" t="s">
        <v>1821</v>
      </c>
      <c r="B961" s="126" t="s">
        <v>2560</v>
      </c>
      <c r="C961" s="127"/>
      <c r="D961" s="128"/>
      <c r="E961" s="129" t="s">
        <v>1310</v>
      </c>
      <c r="F961" s="129"/>
      <c r="G961" s="129"/>
      <c r="H961" s="61" t="s">
        <v>299</v>
      </c>
      <c r="I961" s="62">
        <v>0.28999999999999998</v>
      </c>
      <c r="J961" s="63">
        <v>3420.31</v>
      </c>
      <c r="K961" s="63">
        <v>991.89</v>
      </c>
      <c r="L961" s="64"/>
      <c r="Y961" s="59"/>
      <c r="Z961" s="65" t="s">
        <v>2560</v>
      </c>
      <c r="AA961" s="65" t="s">
        <v>1310</v>
      </c>
      <c r="AB961" s="70"/>
      <c r="AC961" s="70"/>
      <c r="AD961" s="74"/>
      <c r="AE961" s="78"/>
    </row>
    <row r="962" spans="1:31" x14ac:dyDescent="0.25">
      <c r="A962" s="60" t="s">
        <v>1823</v>
      </c>
      <c r="B962" s="126" t="s">
        <v>2561</v>
      </c>
      <c r="C962" s="127"/>
      <c r="D962" s="128"/>
      <c r="E962" s="129" t="s">
        <v>2562</v>
      </c>
      <c r="F962" s="129"/>
      <c r="G962" s="129"/>
      <c r="H962" s="61" t="s">
        <v>299</v>
      </c>
      <c r="I962" s="62">
        <v>7.0000000000000007E-2</v>
      </c>
      <c r="J962" s="63">
        <v>2924.66</v>
      </c>
      <c r="K962" s="63">
        <v>204.73</v>
      </c>
      <c r="L962" s="64"/>
      <c r="Y962" s="59"/>
      <c r="Z962" s="65" t="s">
        <v>2561</v>
      </c>
      <c r="AA962" s="65" t="s">
        <v>2562</v>
      </c>
      <c r="AB962" s="70"/>
      <c r="AC962" s="70"/>
      <c r="AD962" s="74"/>
      <c r="AE962" s="78"/>
    </row>
    <row r="963" spans="1:31" ht="26.25" x14ac:dyDescent="0.25">
      <c r="A963" s="60" t="s">
        <v>1825</v>
      </c>
      <c r="B963" s="126" t="s">
        <v>2563</v>
      </c>
      <c r="C963" s="127"/>
      <c r="D963" s="128"/>
      <c r="E963" s="129" t="s">
        <v>1315</v>
      </c>
      <c r="F963" s="129"/>
      <c r="G963" s="129"/>
      <c r="H963" s="61" t="s">
        <v>131</v>
      </c>
      <c r="I963" s="62">
        <v>0.85</v>
      </c>
      <c r="J963" s="63">
        <v>12931.35</v>
      </c>
      <c r="K963" s="63">
        <v>10991.65</v>
      </c>
      <c r="L963" s="64"/>
      <c r="Y963" s="59"/>
      <c r="Z963" s="65" t="s">
        <v>2563</v>
      </c>
      <c r="AA963" s="65" t="s">
        <v>1315</v>
      </c>
      <c r="AB963" s="70"/>
      <c r="AC963" s="70"/>
      <c r="AD963" s="74"/>
      <c r="AE963" s="78"/>
    </row>
    <row r="964" spans="1:31" ht="26.25" x14ac:dyDescent="0.25">
      <c r="A964" s="60" t="s">
        <v>1827</v>
      </c>
      <c r="B964" s="126" t="s">
        <v>2564</v>
      </c>
      <c r="C964" s="127"/>
      <c r="D964" s="128"/>
      <c r="E964" s="129" t="s">
        <v>1318</v>
      </c>
      <c r="F964" s="129"/>
      <c r="G964" s="129"/>
      <c r="H964" s="61" t="s">
        <v>296</v>
      </c>
      <c r="I964" s="76">
        <v>1</v>
      </c>
      <c r="J964" s="63">
        <v>10096.84</v>
      </c>
      <c r="K964" s="63">
        <v>10096.84</v>
      </c>
      <c r="L964" s="64"/>
      <c r="Y964" s="59"/>
      <c r="Z964" s="65" t="s">
        <v>2564</v>
      </c>
      <c r="AA964" s="65" t="s">
        <v>1318</v>
      </c>
      <c r="AB964" s="70"/>
      <c r="AC964" s="70"/>
      <c r="AD964" s="74"/>
      <c r="AE964" s="78"/>
    </row>
    <row r="965" spans="1:31" x14ac:dyDescent="0.25">
      <c r="A965" s="60" t="s">
        <v>1829</v>
      </c>
      <c r="B965" s="126" t="s">
        <v>2565</v>
      </c>
      <c r="C965" s="127"/>
      <c r="D965" s="128"/>
      <c r="E965" s="129" t="s">
        <v>2566</v>
      </c>
      <c r="F965" s="129"/>
      <c r="G965" s="129"/>
      <c r="H965" s="61" t="s">
        <v>1353</v>
      </c>
      <c r="I965" s="72">
        <v>11.9</v>
      </c>
      <c r="J965" s="63">
        <v>138.30000000000001</v>
      </c>
      <c r="K965" s="63">
        <v>1645.77</v>
      </c>
      <c r="L965" s="64"/>
      <c r="Y965" s="59"/>
      <c r="Z965" s="65" t="s">
        <v>2565</v>
      </c>
      <c r="AA965" s="65" t="s">
        <v>2566</v>
      </c>
      <c r="AB965" s="70"/>
      <c r="AC965" s="70"/>
      <c r="AD965" s="74"/>
      <c r="AE965" s="78"/>
    </row>
    <row r="966" spans="1:31" x14ac:dyDescent="0.25">
      <c r="A966" s="60" t="s">
        <v>1831</v>
      </c>
      <c r="B966" s="126" t="s">
        <v>2567</v>
      </c>
      <c r="C966" s="127"/>
      <c r="D966" s="128"/>
      <c r="E966" s="129" t="s">
        <v>351</v>
      </c>
      <c r="F966" s="129"/>
      <c r="G966" s="129"/>
      <c r="H966" s="61" t="s">
        <v>270</v>
      </c>
      <c r="I966" s="75">
        <v>1.25E-4</v>
      </c>
      <c r="J966" s="63">
        <v>8285.69</v>
      </c>
      <c r="K966" s="63">
        <v>1.04</v>
      </c>
      <c r="L966" s="64"/>
      <c r="Y966" s="59"/>
      <c r="Z966" s="65" t="s">
        <v>2567</v>
      </c>
      <c r="AA966" s="65" t="s">
        <v>351</v>
      </c>
      <c r="AB966" s="70"/>
      <c r="AC966" s="70"/>
      <c r="AD966" s="74"/>
      <c r="AE966" s="78"/>
    </row>
    <row r="967" spans="1:31" x14ac:dyDescent="0.25">
      <c r="A967" s="60" t="s">
        <v>1833</v>
      </c>
      <c r="B967" s="126" t="s">
        <v>2568</v>
      </c>
      <c r="C967" s="127"/>
      <c r="D967" s="128"/>
      <c r="E967" s="129" t="s">
        <v>354</v>
      </c>
      <c r="F967" s="129"/>
      <c r="G967" s="129"/>
      <c r="H967" s="61" t="s">
        <v>270</v>
      </c>
      <c r="I967" s="75">
        <v>1.25E-4</v>
      </c>
      <c r="J967" s="63">
        <v>7854.15</v>
      </c>
      <c r="K967" s="63">
        <v>0.98</v>
      </c>
      <c r="L967" s="64"/>
      <c r="Y967" s="59"/>
      <c r="Z967" s="65" t="s">
        <v>2568</v>
      </c>
      <c r="AA967" s="65" t="s">
        <v>354</v>
      </c>
      <c r="AB967" s="70"/>
      <c r="AC967" s="70"/>
      <c r="AD967" s="74"/>
      <c r="AE967" s="78"/>
    </row>
    <row r="968" spans="1:31" x14ac:dyDescent="0.25">
      <c r="A968" s="60" t="s">
        <v>1835</v>
      </c>
      <c r="B968" s="126" t="s">
        <v>2569</v>
      </c>
      <c r="C968" s="127"/>
      <c r="D968" s="128"/>
      <c r="E968" s="129" t="s">
        <v>348</v>
      </c>
      <c r="F968" s="129"/>
      <c r="G968" s="129"/>
      <c r="H968" s="61" t="s">
        <v>118</v>
      </c>
      <c r="I968" s="73">
        <v>2.8080000000000001E-2</v>
      </c>
      <c r="J968" s="63">
        <v>350641.16</v>
      </c>
      <c r="K968" s="63">
        <v>9846</v>
      </c>
      <c r="L968" s="64"/>
      <c r="Y968" s="59"/>
      <c r="Z968" s="65" t="s">
        <v>2569</v>
      </c>
      <c r="AA968" s="65" t="s">
        <v>348</v>
      </c>
      <c r="AB968" s="70"/>
      <c r="AC968" s="70"/>
      <c r="AD968" s="74"/>
      <c r="AE968" s="78"/>
    </row>
    <row r="969" spans="1:31" x14ac:dyDescent="0.25">
      <c r="A969" s="60" t="s">
        <v>1837</v>
      </c>
      <c r="B969" s="126" t="s">
        <v>2570</v>
      </c>
      <c r="C969" s="127"/>
      <c r="D969" s="128"/>
      <c r="E969" s="129" t="s">
        <v>360</v>
      </c>
      <c r="F969" s="129"/>
      <c r="G969" s="129"/>
      <c r="H969" s="61" t="s">
        <v>118</v>
      </c>
      <c r="I969" s="73">
        <v>1.42E-3</v>
      </c>
      <c r="J969" s="63">
        <v>72724.710000000006</v>
      </c>
      <c r="K969" s="63">
        <v>103.27</v>
      </c>
      <c r="L969" s="64"/>
      <c r="Y969" s="59"/>
      <c r="Z969" s="65" t="s">
        <v>2570</v>
      </c>
      <c r="AA969" s="65" t="s">
        <v>360</v>
      </c>
      <c r="AB969" s="70"/>
      <c r="AC969" s="70"/>
      <c r="AD969" s="74"/>
      <c r="AE969" s="78"/>
    </row>
    <row r="970" spans="1:31" ht="26.25" x14ac:dyDescent="0.25">
      <c r="A970" s="60" t="s">
        <v>1839</v>
      </c>
      <c r="B970" s="126" t="s">
        <v>2571</v>
      </c>
      <c r="C970" s="127"/>
      <c r="D970" s="128"/>
      <c r="E970" s="129" t="s">
        <v>2572</v>
      </c>
      <c r="F970" s="129"/>
      <c r="G970" s="129"/>
      <c r="H970" s="61" t="s">
        <v>299</v>
      </c>
      <c r="I970" s="72">
        <v>0.2</v>
      </c>
      <c r="J970" s="63">
        <v>362.55</v>
      </c>
      <c r="K970" s="63">
        <v>72.510000000000005</v>
      </c>
      <c r="L970" s="64"/>
      <c r="Y970" s="59"/>
      <c r="Z970" s="65" t="s">
        <v>2571</v>
      </c>
      <c r="AA970" s="65" t="s">
        <v>2572</v>
      </c>
      <c r="AB970" s="70"/>
      <c r="AC970" s="70"/>
      <c r="AD970" s="74"/>
      <c r="AE970" s="78"/>
    </row>
    <row r="971" spans="1:31" ht="26.25" x14ac:dyDescent="0.25">
      <c r="A971" s="60" t="s">
        <v>1841</v>
      </c>
      <c r="B971" s="126" t="s">
        <v>2573</v>
      </c>
      <c r="C971" s="127"/>
      <c r="D971" s="128"/>
      <c r="E971" s="129" t="s">
        <v>370</v>
      </c>
      <c r="F971" s="129"/>
      <c r="G971" s="129"/>
      <c r="H971" s="61" t="s">
        <v>270</v>
      </c>
      <c r="I971" s="71">
        <v>6.5500000000000003E-2</v>
      </c>
      <c r="J971" s="63">
        <v>32427.43</v>
      </c>
      <c r="K971" s="63">
        <v>2124</v>
      </c>
      <c r="L971" s="64"/>
      <c r="Y971" s="59"/>
      <c r="Z971" s="65" t="s">
        <v>2573</v>
      </c>
      <c r="AA971" s="65" t="s">
        <v>370</v>
      </c>
      <c r="AB971" s="70"/>
      <c r="AC971" s="70"/>
      <c r="AD971" s="74"/>
      <c r="AE971" s="78"/>
    </row>
    <row r="972" spans="1:31" x14ac:dyDescent="0.25">
      <c r="A972" s="60" t="s">
        <v>1843</v>
      </c>
      <c r="B972" s="126" t="s">
        <v>2574</v>
      </c>
      <c r="C972" s="127"/>
      <c r="D972" s="128"/>
      <c r="E972" s="129" t="s">
        <v>1350</v>
      </c>
      <c r="F972" s="129"/>
      <c r="G972" s="129"/>
      <c r="H972" s="61" t="s">
        <v>118</v>
      </c>
      <c r="I972" s="75">
        <v>1.0480000000000001E-3</v>
      </c>
      <c r="J972" s="63">
        <v>40931.03</v>
      </c>
      <c r="K972" s="63">
        <v>42.9</v>
      </c>
      <c r="L972" s="64"/>
      <c r="Y972" s="59"/>
      <c r="Z972" s="65" t="s">
        <v>2574</v>
      </c>
      <c r="AA972" s="65" t="s">
        <v>1350</v>
      </c>
      <c r="AB972" s="70"/>
      <c r="AC972" s="70"/>
      <c r="AD972" s="74"/>
      <c r="AE972" s="78"/>
    </row>
    <row r="973" spans="1:31" ht="51.75" x14ac:dyDescent="0.25">
      <c r="A973" s="60" t="s">
        <v>1845</v>
      </c>
      <c r="B973" s="126" t="s">
        <v>2575</v>
      </c>
      <c r="C973" s="127"/>
      <c r="D973" s="128"/>
      <c r="E973" s="129" t="s">
        <v>1352</v>
      </c>
      <c r="F973" s="129"/>
      <c r="G973" s="129"/>
      <c r="H973" s="61" t="s">
        <v>1353</v>
      </c>
      <c r="I973" s="62">
        <v>15.72</v>
      </c>
      <c r="J973" s="63">
        <v>245.92</v>
      </c>
      <c r="K973" s="63">
        <v>3865.86</v>
      </c>
      <c r="L973" s="64"/>
      <c r="Y973" s="59"/>
      <c r="Z973" s="65" t="s">
        <v>2575</v>
      </c>
      <c r="AA973" s="65" t="s">
        <v>1352</v>
      </c>
      <c r="AB973" s="70"/>
      <c r="AC973" s="70"/>
      <c r="AD973" s="74"/>
      <c r="AE973" s="78"/>
    </row>
    <row r="974" spans="1:31" x14ac:dyDescent="0.25">
      <c r="A974" s="67"/>
      <c r="B974" s="118" t="s">
        <v>896</v>
      </c>
      <c r="C974" s="119"/>
      <c r="D974" s="119"/>
      <c r="E974" s="119"/>
      <c r="F974" s="119"/>
      <c r="G974" s="119"/>
      <c r="H974" s="119"/>
      <c r="I974" s="119"/>
      <c r="J974" s="120"/>
      <c r="K974" s="68">
        <v>17253732.809999999</v>
      </c>
      <c r="L974" s="69"/>
      <c r="Y974" s="59"/>
      <c r="Z974" s="65"/>
      <c r="AA974" s="65"/>
      <c r="AB974" s="70" t="s">
        <v>896</v>
      </c>
      <c r="AC974" s="70"/>
      <c r="AD974" s="74"/>
      <c r="AE974" s="78"/>
    </row>
    <row r="975" spans="1:31" x14ac:dyDescent="0.25">
      <c r="A975" s="125" t="s">
        <v>897</v>
      </c>
      <c r="B975" s="125"/>
      <c r="C975" s="125"/>
      <c r="D975" s="125"/>
      <c r="E975" s="125"/>
      <c r="F975" s="125"/>
      <c r="G975" s="125"/>
      <c r="H975" s="125"/>
      <c r="I975" s="125"/>
      <c r="J975" s="125"/>
      <c r="K975" s="125"/>
      <c r="L975" s="125"/>
      <c r="Y975" s="59" t="s">
        <v>897</v>
      </c>
      <c r="Z975" s="65"/>
      <c r="AA975" s="65"/>
      <c r="AB975" s="70"/>
      <c r="AC975" s="70"/>
      <c r="AD975" s="74"/>
      <c r="AE975" s="78"/>
    </row>
    <row r="976" spans="1:31" x14ac:dyDescent="0.25">
      <c r="A976" s="60" t="s">
        <v>1847</v>
      </c>
      <c r="B976" s="126" t="s">
        <v>2576</v>
      </c>
      <c r="C976" s="127"/>
      <c r="D976" s="128"/>
      <c r="E976" s="129" t="s">
        <v>899</v>
      </c>
      <c r="F976" s="129"/>
      <c r="G976" s="129"/>
      <c r="H976" s="61" t="s">
        <v>332</v>
      </c>
      <c r="I976" s="72">
        <v>0.2</v>
      </c>
      <c r="J976" s="63">
        <v>17066.37</v>
      </c>
      <c r="K976" s="63">
        <v>3413.27</v>
      </c>
      <c r="L976" s="64"/>
      <c r="Y976" s="59"/>
      <c r="Z976" s="65" t="s">
        <v>2576</v>
      </c>
      <c r="AA976" s="65" t="s">
        <v>899</v>
      </c>
      <c r="AB976" s="70"/>
      <c r="AC976" s="70"/>
      <c r="AD976" s="74"/>
      <c r="AE976" s="78"/>
    </row>
    <row r="977" spans="1:31" x14ac:dyDescent="0.25">
      <c r="A977" s="60" t="s">
        <v>1849</v>
      </c>
      <c r="B977" s="126" t="s">
        <v>2577</v>
      </c>
      <c r="C977" s="127"/>
      <c r="D977" s="128"/>
      <c r="E977" s="129" t="s">
        <v>2578</v>
      </c>
      <c r="F977" s="129"/>
      <c r="G977" s="129"/>
      <c r="H977" s="61" t="s">
        <v>296</v>
      </c>
      <c r="I977" s="76">
        <v>2</v>
      </c>
      <c r="J977" s="63">
        <v>5722.92</v>
      </c>
      <c r="K977" s="63">
        <v>11445.84</v>
      </c>
      <c r="L977" s="64"/>
      <c r="Y977" s="59"/>
      <c r="Z977" s="65" t="s">
        <v>2577</v>
      </c>
      <c r="AA977" s="65" t="s">
        <v>2578</v>
      </c>
      <c r="AB977" s="70"/>
      <c r="AC977" s="70"/>
      <c r="AD977" s="74"/>
      <c r="AE977" s="78"/>
    </row>
    <row r="978" spans="1:31" x14ac:dyDescent="0.25">
      <c r="A978" s="60" t="s">
        <v>1851</v>
      </c>
      <c r="B978" s="126" t="s">
        <v>2579</v>
      </c>
      <c r="C978" s="127"/>
      <c r="D978" s="128"/>
      <c r="E978" s="129" t="s">
        <v>901</v>
      </c>
      <c r="F978" s="129"/>
      <c r="G978" s="129"/>
      <c r="H978" s="61" t="s">
        <v>296</v>
      </c>
      <c r="I978" s="76">
        <v>3</v>
      </c>
      <c r="J978" s="63">
        <v>1556.11</v>
      </c>
      <c r="K978" s="63">
        <v>4668.33</v>
      </c>
      <c r="L978" s="64"/>
      <c r="Y978" s="59"/>
      <c r="Z978" s="65" t="s">
        <v>2579</v>
      </c>
      <c r="AA978" s="65" t="s">
        <v>901</v>
      </c>
      <c r="AB978" s="70"/>
      <c r="AC978" s="70"/>
      <c r="AD978" s="74"/>
      <c r="AE978" s="78"/>
    </row>
    <row r="979" spans="1:31" x14ac:dyDescent="0.25">
      <c r="A979" s="60" t="s">
        <v>1853</v>
      </c>
      <c r="B979" s="126" t="s">
        <v>2580</v>
      </c>
      <c r="C979" s="127"/>
      <c r="D979" s="128"/>
      <c r="E979" s="129" t="s">
        <v>2581</v>
      </c>
      <c r="F979" s="129"/>
      <c r="G979" s="129"/>
      <c r="H979" s="61" t="s">
        <v>296</v>
      </c>
      <c r="I979" s="76">
        <v>3</v>
      </c>
      <c r="J979" s="63">
        <v>1421.74</v>
      </c>
      <c r="K979" s="63">
        <v>4265.22</v>
      </c>
      <c r="L979" s="64"/>
      <c r="Y979" s="59"/>
      <c r="Z979" s="65" t="s">
        <v>2580</v>
      </c>
      <c r="AA979" s="65" t="s">
        <v>2581</v>
      </c>
      <c r="AB979" s="70"/>
      <c r="AC979" s="70"/>
      <c r="AD979" s="74"/>
      <c r="AE979" s="78"/>
    </row>
    <row r="980" spans="1:31" x14ac:dyDescent="0.25">
      <c r="A980" s="60" t="s">
        <v>1855</v>
      </c>
      <c r="B980" s="126" t="s">
        <v>2582</v>
      </c>
      <c r="C980" s="127"/>
      <c r="D980" s="128"/>
      <c r="E980" s="129" t="s">
        <v>903</v>
      </c>
      <c r="F980" s="129"/>
      <c r="G980" s="129"/>
      <c r="H980" s="61" t="s">
        <v>296</v>
      </c>
      <c r="I980" s="76">
        <v>3</v>
      </c>
      <c r="J980" s="63">
        <v>1900.67</v>
      </c>
      <c r="K980" s="63">
        <v>5702.01</v>
      </c>
      <c r="L980" s="64"/>
      <c r="Y980" s="59"/>
      <c r="Z980" s="65" t="s">
        <v>2582</v>
      </c>
      <c r="AA980" s="65" t="s">
        <v>903</v>
      </c>
      <c r="AB980" s="70"/>
      <c r="AC980" s="70"/>
      <c r="AD980" s="74"/>
      <c r="AE980" s="78"/>
    </row>
    <row r="981" spans="1:31" x14ac:dyDescent="0.25">
      <c r="A981" s="60" t="s">
        <v>1857</v>
      </c>
      <c r="B981" s="126" t="s">
        <v>2583</v>
      </c>
      <c r="C981" s="127"/>
      <c r="D981" s="128"/>
      <c r="E981" s="129" t="s">
        <v>2584</v>
      </c>
      <c r="F981" s="129"/>
      <c r="G981" s="129"/>
      <c r="H981" s="61" t="s">
        <v>296</v>
      </c>
      <c r="I981" s="76">
        <v>3</v>
      </c>
      <c r="J981" s="63">
        <v>5375.86</v>
      </c>
      <c r="K981" s="63">
        <v>16127.58</v>
      </c>
      <c r="L981" s="64"/>
      <c r="Y981" s="59"/>
      <c r="Z981" s="65" t="s">
        <v>2583</v>
      </c>
      <c r="AA981" s="65" t="s">
        <v>2584</v>
      </c>
      <c r="AB981" s="70"/>
      <c r="AC981" s="70"/>
      <c r="AD981" s="74"/>
      <c r="AE981" s="78"/>
    </row>
    <row r="982" spans="1:31" x14ac:dyDescent="0.25">
      <c r="A982" s="60" t="s">
        <v>1859</v>
      </c>
      <c r="B982" s="126" t="s">
        <v>2585</v>
      </c>
      <c r="C982" s="127"/>
      <c r="D982" s="128"/>
      <c r="E982" s="129" t="s">
        <v>905</v>
      </c>
      <c r="F982" s="129"/>
      <c r="G982" s="129"/>
      <c r="H982" s="61" t="s">
        <v>296</v>
      </c>
      <c r="I982" s="76">
        <v>1</v>
      </c>
      <c r="J982" s="63">
        <v>5551.55</v>
      </c>
      <c r="K982" s="63">
        <v>5551.55</v>
      </c>
      <c r="L982" s="64"/>
      <c r="Y982" s="59"/>
      <c r="Z982" s="65" t="s">
        <v>2585</v>
      </c>
      <c r="AA982" s="65" t="s">
        <v>905</v>
      </c>
      <c r="AB982" s="70"/>
      <c r="AC982" s="70"/>
      <c r="AD982" s="74"/>
      <c r="AE982" s="78"/>
    </row>
    <row r="983" spans="1:31" ht="26.25" x14ac:dyDescent="0.25">
      <c r="A983" s="60" t="s">
        <v>1861</v>
      </c>
      <c r="B983" s="126" t="s">
        <v>2586</v>
      </c>
      <c r="C983" s="127"/>
      <c r="D983" s="128"/>
      <c r="E983" s="129" t="s">
        <v>2587</v>
      </c>
      <c r="F983" s="129"/>
      <c r="G983" s="129"/>
      <c r="H983" s="61" t="s">
        <v>296</v>
      </c>
      <c r="I983" s="76">
        <v>1</v>
      </c>
      <c r="J983" s="63">
        <v>17053.21</v>
      </c>
      <c r="K983" s="63">
        <v>17053.21</v>
      </c>
      <c r="L983" s="64"/>
      <c r="Y983" s="59"/>
      <c r="Z983" s="65" t="s">
        <v>2586</v>
      </c>
      <c r="AA983" s="65" t="s">
        <v>2587</v>
      </c>
      <c r="AB983" s="70"/>
      <c r="AC983" s="70"/>
      <c r="AD983" s="74"/>
      <c r="AE983" s="78"/>
    </row>
    <row r="984" spans="1:31" x14ac:dyDescent="0.25">
      <c r="A984" s="67"/>
      <c r="B984" s="118" t="s">
        <v>906</v>
      </c>
      <c r="C984" s="119"/>
      <c r="D984" s="119"/>
      <c r="E984" s="119"/>
      <c r="F984" s="119"/>
      <c r="G984" s="119"/>
      <c r="H984" s="119"/>
      <c r="I984" s="119"/>
      <c r="J984" s="120"/>
      <c r="K984" s="68">
        <v>68227.009999999995</v>
      </c>
      <c r="L984" s="69"/>
      <c r="Y984" s="59"/>
      <c r="Z984" s="65"/>
      <c r="AA984" s="65"/>
      <c r="AB984" s="70" t="s">
        <v>906</v>
      </c>
      <c r="AC984" s="70"/>
      <c r="AD984" s="74"/>
      <c r="AE984" s="78"/>
    </row>
    <row r="985" spans="1:31" x14ac:dyDescent="0.25">
      <c r="A985" s="125" t="s">
        <v>1090</v>
      </c>
      <c r="B985" s="125"/>
      <c r="C985" s="125"/>
      <c r="D985" s="125"/>
      <c r="E985" s="125"/>
      <c r="F985" s="125"/>
      <c r="G985" s="125"/>
      <c r="H985" s="125"/>
      <c r="I985" s="125"/>
      <c r="J985" s="125"/>
      <c r="K985" s="125"/>
      <c r="L985" s="125"/>
      <c r="Y985" s="59" t="s">
        <v>1090</v>
      </c>
      <c r="Z985" s="65"/>
      <c r="AA985" s="65"/>
      <c r="AB985" s="70"/>
      <c r="AC985" s="70"/>
      <c r="AD985" s="74"/>
      <c r="AE985" s="78"/>
    </row>
    <row r="986" spans="1:31" ht="26.25" x14ac:dyDescent="0.25">
      <c r="A986" s="60" t="s">
        <v>1863</v>
      </c>
      <c r="B986" s="126" t="s">
        <v>908</v>
      </c>
      <c r="C986" s="127"/>
      <c r="D986" s="128"/>
      <c r="E986" s="129" t="s">
        <v>161</v>
      </c>
      <c r="F986" s="129"/>
      <c r="G986" s="129"/>
      <c r="H986" s="61" t="s">
        <v>127</v>
      </c>
      <c r="I986" s="73">
        <v>8.2500000000000004E-3</v>
      </c>
      <c r="J986" s="63">
        <v>92834.81</v>
      </c>
      <c r="K986" s="63">
        <v>765.89</v>
      </c>
      <c r="L986" s="64"/>
      <c r="Y986" s="59"/>
      <c r="Z986" s="65" t="s">
        <v>908</v>
      </c>
      <c r="AA986" s="65" t="s">
        <v>161</v>
      </c>
      <c r="AB986" s="70"/>
      <c r="AC986" s="70"/>
      <c r="AD986" s="74"/>
      <c r="AE986" s="78"/>
    </row>
    <row r="987" spans="1:31" ht="39" x14ac:dyDescent="0.25">
      <c r="A987" s="60" t="s">
        <v>1865</v>
      </c>
      <c r="B987" s="126" t="s">
        <v>910</v>
      </c>
      <c r="C987" s="127"/>
      <c r="D987" s="128"/>
      <c r="E987" s="129" t="s">
        <v>699</v>
      </c>
      <c r="F987" s="129"/>
      <c r="G987" s="129"/>
      <c r="H987" s="61" t="s">
        <v>127</v>
      </c>
      <c r="I987" s="75">
        <v>2.7750000000000001E-3</v>
      </c>
      <c r="J987" s="63">
        <v>84540.35</v>
      </c>
      <c r="K987" s="63">
        <v>234.6</v>
      </c>
      <c r="L987" s="64"/>
      <c r="Y987" s="59"/>
      <c r="Z987" s="65" t="s">
        <v>910</v>
      </c>
      <c r="AA987" s="65" t="s">
        <v>699</v>
      </c>
      <c r="AB987" s="70"/>
      <c r="AC987" s="70"/>
      <c r="AD987" s="74"/>
      <c r="AE987" s="78"/>
    </row>
    <row r="988" spans="1:31" ht="51.75" x14ac:dyDescent="0.25">
      <c r="A988" s="60" t="s">
        <v>1867</v>
      </c>
      <c r="B988" s="126" t="s">
        <v>912</v>
      </c>
      <c r="C988" s="127"/>
      <c r="D988" s="128"/>
      <c r="E988" s="129" t="s">
        <v>121</v>
      </c>
      <c r="F988" s="129"/>
      <c r="G988" s="129"/>
      <c r="H988" s="61" t="s">
        <v>118</v>
      </c>
      <c r="I988" s="66">
        <v>4.9950000000000001</v>
      </c>
      <c r="J988" s="63">
        <v>368.36</v>
      </c>
      <c r="K988" s="63">
        <v>1839.96</v>
      </c>
      <c r="L988" s="64"/>
      <c r="Y988" s="59"/>
      <c r="Z988" s="65" t="s">
        <v>912</v>
      </c>
      <c r="AA988" s="65" t="s">
        <v>121</v>
      </c>
      <c r="AB988" s="70"/>
      <c r="AC988" s="70"/>
      <c r="AD988" s="74"/>
      <c r="AE988" s="78"/>
    </row>
    <row r="989" spans="1:31" ht="26.25" x14ac:dyDescent="0.25">
      <c r="A989" s="60" t="s">
        <v>1869</v>
      </c>
      <c r="B989" s="126" t="s">
        <v>2588</v>
      </c>
      <c r="C989" s="127"/>
      <c r="D989" s="128"/>
      <c r="E989" s="129" t="s">
        <v>174</v>
      </c>
      <c r="F989" s="129"/>
      <c r="G989" s="129"/>
      <c r="H989" s="61" t="s">
        <v>127</v>
      </c>
      <c r="I989" s="75">
        <v>2.7750000000000001E-3</v>
      </c>
      <c r="J989" s="63">
        <v>9548.4500000000007</v>
      </c>
      <c r="K989" s="63">
        <v>26.5</v>
      </c>
      <c r="L989" s="64"/>
      <c r="Y989" s="59"/>
      <c r="Z989" s="65" t="s">
        <v>2588</v>
      </c>
      <c r="AA989" s="65" t="s">
        <v>174</v>
      </c>
      <c r="AB989" s="70"/>
      <c r="AC989" s="70"/>
      <c r="AD989" s="74"/>
      <c r="AE989" s="78"/>
    </row>
    <row r="990" spans="1:31" x14ac:dyDescent="0.25">
      <c r="A990" s="60" t="s">
        <v>1871</v>
      </c>
      <c r="B990" s="126" t="s">
        <v>915</v>
      </c>
      <c r="C990" s="127"/>
      <c r="D990" s="128"/>
      <c r="E990" s="129" t="s">
        <v>1177</v>
      </c>
      <c r="F990" s="129"/>
      <c r="G990" s="129"/>
      <c r="H990" s="61" t="s">
        <v>131</v>
      </c>
      <c r="I990" s="66">
        <v>2.7749999999999999</v>
      </c>
      <c r="J990" s="63">
        <v>708.79</v>
      </c>
      <c r="K990" s="63">
        <v>1966.89</v>
      </c>
      <c r="L990" s="64"/>
      <c r="Y990" s="59"/>
      <c r="Z990" s="65" t="s">
        <v>915</v>
      </c>
      <c r="AA990" s="65" t="s">
        <v>1177</v>
      </c>
      <c r="AB990" s="70"/>
      <c r="AC990" s="70"/>
      <c r="AD990" s="74"/>
      <c r="AE990" s="78"/>
    </row>
    <row r="991" spans="1:31" ht="26.25" x14ac:dyDescent="0.25">
      <c r="A991" s="60" t="s">
        <v>1873</v>
      </c>
      <c r="B991" s="126" t="s">
        <v>2589</v>
      </c>
      <c r="C991" s="127"/>
      <c r="D991" s="128"/>
      <c r="E991" s="129" t="s">
        <v>828</v>
      </c>
      <c r="F991" s="129"/>
      <c r="G991" s="129"/>
      <c r="H991" s="61" t="s">
        <v>127</v>
      </c>
      <c r="I991" s="73">
        <v>8.2500000000000004E-3</v>
      </c>
      <c r="J991" s="63">
        <v>11412.44</v>
      </c>
      <c r="K991" s="63">
        <v>94.15</v>
      </c>
      <c r="L991" s="64"/>
      <c r="Y991" s="59"/>
      <c r="Z991" s="65" t="s">
        <v>2589</v>
      </c>
      <c r="AA991" s="65" t="s">
        <v>828</v>
      </c>
      <c r="AB991" s="70"/>
      <c r="AC991" s="70"/>
      <c r="AD991" s="74"/>
      <c r="AE991" s="78"/>
    </row>
    <row r="992" spans="1:31" x14ac:dyDescent="0.25">
      <c r="A992" s="130" t="s">
        <v>916</v>
      </c>
      <c r="B992" s="130"/>
      <c r="C992" s="130"/>
      <c r="D992" s="130"/>
      <c r="E992" s="130"/>
      <c r="F992" s="130"/>
      <c r="G992" s="130"/>
      <c r="H992" s="130"/>
      <c r="I992" s="130"/>
      <c r="J992" s="130"/>
      <c r="K992" s="130"/>
      <c r="L992" s="130"/>
      <c r="Y992" s="59"/>
      <c r="Z992" s="65"/>
      <c r="AA992" s="65"/>
      <c r="AB992" s="70"/>
      <c r="AC992" s="70"/>
      <c r="AD992" s="74" t="s">
        <v>916</v>
      </c>
      <c r="AE992" s="78"/>
    </row>
    <row r="993" spans="1:31" x14ac:dyDescent="0.25">
      <c r="A993" s="60" t="s">
        <v>1875</v>
      </c>
      <c r="B993" s="126" t="s">
        <v>2590</v>
      </c>
      <c r="C993" s="127"/>
      <c r="D993" s="128"/>
      <c r="E993" s="129" t="s">
        <v>918</v>
      </c>
      <c r="F993" s="129"/>
      <c r="G993" s="129"/>
      <c r="H993" s="61" t="s">
        <v>135</v>
      </c>
      <c r="I993" s="62">
        <v>0.75</v>
      </c>
      <c r="J993" s="63">
        <v>16836.63</v>
      </c>
      <c r="K993" s="63">
        <v>12627.47</v>
      </c>
      <c r="L993" s="64"/>
      <c r="Y993" s="59"/>
      <c r="Z993" s="65" t="s">
        <v>2590</v>
      </c>
      <c r="AA993" s="65" t="s">
        <v>918</v>
      </c>
      <c r="AB993" s="70"/>
      <c r="AC993" s="70"/>
      <c r="AD993" s="74"/>
      <c r="AE993" s="78"/>
    </row>
    <row r="994" spans="1:31" x14ac:dyDescent="0.25">
      <c r="A994" s="60" t="s">
        <v>1877</v>
      </c>
      <c r="B994" s="126" t="s">
        <v>2591</v>
      </c>
      <c r="C994" s="127"/>
      <c r="D994" s="128"/>
      <c r="E994" s="129" t="s">
        <v>2592</v>
      </c>
      <c r="F994" s="129"/>
      <c r="G994" s="129"/>
      <c r="H994" s="61" t="s">
        <v>299</v>
      </c>
      <c r="I994" s="72">
        <v>76.5</v>
      </c>
      <c r="J994" s="63">
        <v>465.4</v>
      </c>
      <c r="K994" s="63">
        <v>35603.1</v>
      </c>
      <c r="L994" s="64"/>
      <c r="Y994" s="59"/>
      <c r="Z994" s="65" t="s">
        <v>2591</v>
      </c>
      <c r="AA994" s="65" t="s">
        <v>2592</v>
      </c>
      <c r="AB994" s="70"/>
      <c r="AC994" s="70"/>
      <c r="AD994" s="74"/>
      <c r="AE994" s="78"/>
    </row>
    <row r="995" spans="1:31" x14ac:dyDescent="0.25">
      <c r="A995" s="130" t="s">
        <v>919</v>
      </c>
      <c r="B995" s="130"/>
      <c r="C995" s="130"/>
      <c r="D995" s="130"/>
      <c r="E995" s="130"/>
      <c r="F995" s="130"/>
      <c r="G995" s="130"/>
      <c r="H995" s="130"/>
      <c r="I995" s="130"/>
      <c r="J995" s="130"/>
      <c r="K995" s="130"/>
      <c r="L995" s="130"/>
      <c r="Y995" s="59"/>
      <c r="Z995" s="65"/>
      <c r="AA995" s="65"/>
      <c r="AB995" s="70"/>
      <c r="AC995" s="70"/>
      <c r="AD995" s="74" t="s">
        <v>919</v>
      </c>
      <c r="AE995" s="78"/>
    </row>
    <row r="996" spans="1:31" x14ac:dyDescent="0.25">
      <c r="A996" s="60" t="s">
        <v>1879</v>
      </c>
      <c r="B996" s="126" t="s">
        <v>2593</v>
      </c>
      <c r="C996" s="127"/>
      <c r="D996" s="128"/>
      <c r="E996" s="129" t="s">
        <v>921</v>
      </c>
      <c r="F996" s="129"/>
      <c r="G996" s="129"/>
      <c r="H996" s="61" t="s">
        <v>332</v>
      </c>
      <c r="I996" s="76">
        <v>1</v>
      </c>
      <c r="J996" s="63">
        <v>12460.47</v>
      </c>
      <c r="K996" s="63">
        <v>12460.47</v>
      </c>
      <c r="L996" s="64"/>
      <c r="Y996" s="59"/>
      <c r="Z996" s="65" t="s">
        <v>2593</v>
      </c>
      <c r="AA996" s="65" t="s">
        <v>921</v>
      </c>
      <c r="AB996" s="70"/>
      <c r="AC996" s="70"/>
      <c r="AD996" s="74"/>
      <c r="AE996" s="78"/>
    </row>
    <row r="997" spans="1:31" ht="26.25" x14ac:dyDescent="0.25">
      <c r="A997" s="60" t="s">
        <v>1881</v>
      </c>
      <c r="B997" s="126" t="s">
        <v>2594</v>
      </c>
      <c r="C997" s="127"/>
      <c r="D997" s="128"/>
      <c r="E997" s="129" t="s">
        <v>2595</v>
      </c>
      <c r="F997" s="129"/>
      <c r="G997" s="129"/>
      <c r="H997" s="61" t="s">
        <v>118</v>
      </c>
      <c r="I997" s="72">
        <v>0.1</v>
      </c>
      <c r="J997" s="63">
        <v>71563.58</v>
      </c>
      <c r="K997" s="63">
        <v>7156.36</v>
      </c>
      <c r="L997" s="64"/>
      <c r="Y997" s="59"/>
      <c r="Z997" s="65" t="s">
        <v>2594</v>
      </c>
      <c r="AA997" s="65" t="s">
        <v>2595</v>
      </c>
      <c r="AB997" s="70"/>
      <c r="AC997" s="70"/>
      <c r="AD997" s="74"/>
      <c r="AE997" s="78"/>
    </row>
    <row r="998" spans="1:31" x14ac:dyDescent="0.25">
      <c r="A998" s="60" t="s">
        <v>1883</v>
      </c>
      <c r="B998" s="126" t="s">
        <v>2596</v>
      </c>
      <c r="C998" s="127"/>
      <c r="D998" s="128"/>
      <c r="E998" s="129" t="s">
        <v>923</v>
      </c>
      <c r="F998" s="129"/>
      <c r="G998" s="129"/>
      <c r="H998" s="61" t="s">
        <v>135</v>
      </c>
      <c r="I998" s="62">
        <v>0.41</v>
      </c>
      <c r="J998" s="63">
        <v>24002.38</v>
      </c>
      <c r="K998" s="63">
        <v>9840.98</v>
      </c>
      <c r="L998" s="64"/>
      <c r="Y998" s="59"/>
      <c r="Z998" s="65" t="s">
        <v>2596</v>
      </c>
      <c r="AA998" s="65" t="s">
        <v>923</v>
      </c>
      <c r="AB998" s="70"/>
      <c r="AC998" s="70"/>
      <c r="AD998" s="74"/>
      <c r="AE998" s="78"/>
    </row>
    <row r="999" spans="1:31" ht="26.25" x14ac:dyDescent="0.25">
      <c r="A999" s="60" t="s">
        <v>1885</v>
      </c>
      <c r="B999" s="126" t="s">
        <v>2597</v>
      </c>
      <c r="C999" s="127"/>
      <c r="D999" s="128"/>
      <c r="E999" s="129" t="s">
        <v>2598</v>
      </c>
      <c r="F999" s="129"/>
      <c r="G999" s="129"/>
      <c r="H999" s="61" t="s">
        <v>118</v>
      </c>
      <c r="I999" s="73">
        <v>5.1249999999999997E-2</v>
      </c>
      <c r="J999" s="63">
        <v>73183.98</v>
      </c>
      <c r="K999" s="63">
        <v>3750.68</v>
      </c>
      <c r="L999" s="64"/>
      <c r="Y999" s="59"/>
      <c r="Z999" s="65" t="s">
        <v>2597</v>
      </c>
      <c r="AA999" s="65" t="s">
        <v>2598</v>
      </c>
      <c r="AB999" s="70"/>
      <c r="AC999" s="70"/>
      <c r="AD999" s="74"/>
      <c r="AE999" s="78"/>
    </row>
    <row r="1000" spans="1:31" x14ac:dyDescent="0.25">
      <c r="A1000" s="130" t="s">
        <v>924</v>
      </c>
      <c r="B1000" s="130"/>
      <c r="C1000" s="130"/>
      <c r="D1000" s="130"/>
      <c r="E1000" s="130"/>
      <c r="F1000" s="130"/>
      <c r="G1000" s="130"/>
      <c r="H1000" s="130"/>
      <c r="I1000" s="130"/>
      <c r="J1000" s="130"/>
      <c r="K1000" s="130"/>
      <c r="L1000" s="130"/>
      <c r="Y1000" s="59"/>
      <c r="Z1000" s="65"/>
      <c r="AA1000" s="65"/>
      <c r="AB1000" s="70"/>
      <c r="AC1000" s="70"/>
      <c r="AD1000" s="74" t="s">
        <v>924</v>
      </c>
      <c r="AE1000" s="78"/>
    </row>
    <row r="1001" spans="1:31" x14ac:dyDescent="0.25">
      <c r="A1001" s="60" t="s">
        <v>1887</v>
      </c>
      <c r="B1001" s="126" t="s">
        <v>2599</v>
      </c>
      <c r="C1001" s="127"/>
      <c r="D1001" s="128"/>
      <c r="E1001" s="129" t="s">
        <v>926</v>
      </c>
      <c r="F1001" s="129"/>
      <c r="G1001" s="129"/>
      <c r="H1001" s="61" t="s">
        <v>118</v>
      </c>
      <c r="I1001" s="71">
        <v>3.5999999999999999E-3</v>
      </c>
      <c r="J1001" s="63">
        <v>101128.73</v>
      </c>
      <c r="K1001" s="63">
        <v>364.06</v>
      </c>
      <c r="L1001" s="64"/>
      <c r="Y1001" s="59"/>
      <c r="Z1001" s="65" t="s">
        <v>2599</v>
      </c>
      <c r="AA1001" s="65" t="s">
        <v>926</v>
      </c>
      <c r="AB1001" s="70"/>
      <c r="AC1001" s="70"/>
      <c r="AD1001" s="74"/>
      <c r="AE1001" s="78"/>
    </row>
    <row r="1002" spans="1:31" ht="26.25" x14ac:dyDescent="0.25">
      <c r="A1002" s="60" t="s">
        <v>1889</v>
      </c>
      <c r="B1002" s="126" t="s">
        <v>2600</v>
      </c>
      <c r="C1002" s="127"/>
      <c r="D1002" s="128"/>
      <c r="E1002" s="129" t="s">
        <v>2601</v>
      </c>
      <c r="F1002" s="129"/>
      <c r="G1002" s="129"/>
      <c r="H1002" s="61" t="s">
        <v>296</v>
      </c>
      <c r="I1002" s="76">
        <v>4</v>
      </c>
      <c r="J1002" s="63">
        <v>1538.81</v>
      </c>
      <c r="K1002" s="63">
        <v>6155.24</v>
      </c>
      <c r="L1002" s="64"/>
      <c r="Y1002" s="59"/>
      <c r="Z1002" s="65" t="s">
        <v>2600</v>
      </c>
      <c r="AA1002" s="65" t="s">
        <v>2601</v>
      </c>
      <c r="AB1002" s="70"/>
      <c r="AC1002" s="70"/>
      <c r="AD1002" s="74"/>
      <c r="AE1002" s="78"/>
    </row>
    <row r="1003" spans="1:31" x14ac:dyDescent="0.25">
      <c r="A1003" s="60" t="s">
        <v>1891</v>
      </c>
      <c r="B1003" s="126" t="s">
        <v>2602</v>
      </c>
      <c r="C1003" s="127"/>
      <c r="D1003" s="128"/>
      <c r="E1003" s="129" t="s">
        <v>2603</v>
      </c>
      <c r="F1003" s="129"/>
      <c r="G1003" s="129"/>
      <c r="H1003" s="61" t="s">
        <v>296</v>
      </c>
      <c r="I1003" s="76">
        <v>4</v>
      </c>
      <c r="J1003" s="63">
        <v>3416.32</v>
      </c>
      <c r="K1003" s="63">
        <v>13665.28</v>
      </c>
      <c r="L1003" s="64"/>
      <c r="Y1003" s="59"/>
      <c r="Z1003" s="65" t="s">
        <v>2602</v>
      </c>
      <c r="AA1003" s="65" t="s">
        <v>2603</v>
      </c>
      <c r="AB1003" s="70"/>
      <c r="AC1003" s="70"/>
      <c r="AD1003" s="74"/>
      <c r="AE1003" s="78"/>
    </row>
    <row r="1004" spans="1:31" ht="26.25" x14ac:dyDescent="0.25">
      <c r="A1004" s="60" t="s">
        <v>1893</v>
      </c>
      <c r="B1004" s="126" t="s">
        <v>2604</v>
      </c>
      <c r="C1004" s="127"/>
      <c r="D1004" s="128"/>
      <c r="E1004" s="129" t="s">
        <v>2605</v>
      </c>
      <c r="F1004" s="129"/>
      <c r="G1004" s="129"/>
      <c r="H1004" s="61" t="s">
        <v>296</v>
      </c>
      <c r="I1004" s="76">
        <v>4</v>
      </c>
      <c r="J1004" s="63">
        <v>500.51</v>
      </c>
      <c r="K1004" s="63">
        <v>2002.04</v>
      </c>
      <c r="L1004" s="64"/>
      <c r="Y1004" s="59"/>
      <c r="Z1004" s="65" t="s">
        <v>2604</v>
      </c>
      <c r="AA1004" s="65" t="s">
        <v>2605</v>
      </c>
      <c r="AB1004" s="70"/>
      <c r="AC1004" s="70"/>
      <c r="AD1004" s="74"/>
      <c r="AE1004" s="78"/>
    </row>
    <row r="1005" spans="1:31" x14ac:dyDescent="0.25">
      <c r="A1005" s="60" t="s">
        <v>1895</v>
      </c>
      <c r="B1005" s="126" t="s">
        <v>2606</v>
      </c>
      <c r="C1005" s="127"/>
      <c r="D1005" s="128"/>
      <c r="E1005" s="129" t="s">
        <v>2607</v>
      </c>
      <c r="F1005" s="129"/>
      <c r="G1005" s="129"/>
      <c r="H1005" s="61" t="s">
        <v>296</v>
      </c>
      <c r="I1005" s="76">
        <v>2</v>
      </c>
      <c r="J1005" s="63">
        <v>360.44</v>
      </c>
      <c r="K1005" s="63">
        <v>720.88</v>
      </c>
      <c r="L1005" s="64"/>
      <c r="Y1005" s="59"/>
      <c r="Z1005" s="65" t="s">
        <v>2606</v>
      </c>
      <c r="AA1005" s="65" t="s">
        <v>2607</v>
      </c>
      <c r="AB1005" s="70"/>
      <c r="AC1005" s="70"/>
      <c r="AD1005" s="74"/>
      <c r="AE1005" s="78"/>
    </row>
    <row r="1006" spans="1:31" x14ac:dyDescent="0.25">
      <c r="A1006" s="60" t="s">
        <v>1897</v>
      </c>
      <c r="B1006" s="126" t="s">
        <v>2608</v>
      </c>
      <c r="C1006" s="127"/>
      <c r="D1006" s="128"/>
      <c r="E1006" s="129" t="s">
        <v>2609</v>
      </c>
      <c r="F1006" s="129"/>
      <c r="G1006" s="129"/>
      <c r="H1006" s="61" t="s">
        <v>296</v>
      </c>
      <c r="I1006" s="76">
        <v>24</v>
      </c>
      <c r="J1006" s="63">
        <v>258.62</v>
      </c>
      <c r="K1006" s="63">
        <v>6206.88</v>
      </c>
      <c r="L1006" s="64"/>
      <c r="Y1006" s="59"/>
      <c r="Z1006" s="65" t="s">
        <v>2608</v>
      </c>
      <c r="AA1006" s="65" t="s">
        <v>2609</v>
      </c>
      <c r="AB1006" s="70"/>
      <c r="AC1006" s="70"/>
      <c r="AD1006" s="74"/>
      <c r="AE1006" s="78"/>
    </row>
    <row r="1007" spans="1:31" ht="26.25" x14ac:dyDescent="0.25">
      <c r="A1007" s="60" t="s">
        <v>1899</v>
      </c>
      <c r="B1007" s="126" t="s">
        <v>2610</v>
      </c>
      <c r="C1007" s="127"/>
      <c r="D1007" s="128"/>
      <c r="E1007" s="129" t="s">
        <v>928</v>
      </c>
      <c r="F1007" s="129"/>
      <c r="G1007" s="129"/>
      <c r="H1007" s="61" t="s">
        <v>135</v>
      </c>
      <c r="I1007" s="62">
        <v>0.52</v>
      </c>
      <c r="J1007" s="63">
        <v>25317.200000000001</v>
      </c>
      <c r="K1007" s="63">
        <v>13164.94</v>
      </c>
      <c r="L1007" s="64"/>
      <c r="Y1007" s="59"/>
      <c r="Z1007" s="65" t="s">
        <v>2610</v>
      </c>
      <c r="AA1007" s="65" t="s">
        <v>928</v>
      </c>
      <c r="AB1007" s="70"/>
      <c r="AC1007" s="70"/>
      <c r="AD1007" s="74"/>
      <c r="AE1007" s="78"/>
    </row>
    <row r="1008" spans="1:31" x14ac:dyDescent="0.25">
      <c r="A1008" s="60" t="s">
        <v>1901</v>
      </c>
      <c r="B1008" s="126" t="s">
        <v>2611</v>
      </c>
      <c r="C1008" s="127"/>
      <c r="D1008" s="128"/>
      <c r="E1008" s="129" t="s">
        <v>2612</v>
      </c>
      <c r="F1008" s="129"/>
      <c r="G1008" s="129"/>
      <c r="H1008" s="61" t="s">
        <v>299</v>
      </c>
      <c r="I1008" s="76">
        <v>52</v>
      </c>
      <c r="J1008" s="63">
        <v>102.91</v>
      </c>
      <c r="K1008" s="63">
        <v>5351.32</v>
      </c>
      <c r="L1008" s="64"/>
      <c r="Y1008" s="59"/>
      <c r="Z1008" s="65" t="s">
        <v>2611</v>
      </c>
      <c r="AA1008" s="65" t="s">
        <v>2612</v>
      </c>
      <c r="AB1008" s="70"/>
      <c r="AC1008" s="70"/>
      <c r="AD1008" s="74"/>
      <c r="AE1008" s="78"/>
    </row>
    <row r="1009" spans="1:31" x14ac:dyDescent="0.25">
      <c r="A1009" s="67"/>
      <c r="B1009" s="118" t="s">
        <v>1091</v>
      </c>
      <c r="C1009" s="119"/>
      <c r="D1009" s="119"/>
      <c r="E1009" s="119"/>
      <c r="F1009" s="119"/>
      <c r="G1009" s="119"/>
      <c r="H1009" s="119"/>
      <c r="I1009" s="119"/>
      <c r="J1009" s="120"/>
      <c r="K1009" s="68">
        <v>133997.69</v>
      </c>
      <c r="L1009" s="69"/>
      <c r="Y1009" s="59"/>
      <c r="Z1009" s="65"/>
      <c r="AA1009" s="65"/>
      <c r="AB1009" s="70" t="s">
        <v>1091</v>
      </c>
      <c r="AC1009" s="70"/>
      <c r="AD1009" s="74"/>
      <c r="AE1009" s="78"/>
    </row>
    <row r="1010" spans="1:31" x14ac:dyDescent="0.25">
      <c r="A1010" s="125" t="s">
        <v>1092</v>
      </c>
      <c r="B1010" s="125"/>
      <c r="C1010" s="125"/>
      <c r="D1010" s="125"/>
      <c r="E1010" s="125"/>
      <c r="F1010" s="125"/>
      <c r="G1010" s="125"/>
      <c r="H1010" s="125"/>
      <c r="I1010" s="125"/>
      <c r="J1010" s="125"/>
      <c r="K1010" s="125"/>
      <c r="L1010" s="125"/>
      <c r="Y1010" s="59" t="s">
        <v>1092</v>
      </c>
      <c r="Z1010" s="65"/>
      <c r="AA1010" s="65"/>
      <c r="AB1010" s="70"/>
      <c r="AC1010" s="70"/>
      <c r="AD1010" s="74"/>
      <c r="AE1010" s="78"/>
    </row>
    <row r="1011" spans="1:31" x14ac:dyDescent="0.25">
      <c r="A1011" s="130" t="s">
        <v>929</v>
      </c>
      <c r="B1011" s="130"/>
      <c r="C1011" s="130"/>
      <c r="D1011" s="130"/>
      <c r="E1011" s="130"/>
      <c r="F1011" s="130"/>
      <c r="G1011" s="130"/>
      <c r="H1011" s="130"/>
      <c r="I1011" s="130"/>
      <c r="J1011" s="130"/>
      <c r="K1011" s="130"/>
      <c r="L1011" s="130"/>
      <c r="Y1011" s="59"/>
      <c r="Z1011" s="65"/>
      <c r="AA1011" s="65"/>
      <c r="AB1011" s="70"/>
      <c r="AC1011" s="70"/>
      <c r="AD1011" s="74" t="s">
        <v>929</v>
      </c>
      <c r="AE1011" s="78"/>
    </row>
    <row r="1012" spans="1:31" ht="26.25" x14ac:dyDescent="0.25">
      <c r="A1012" s="60" t="s">
        <v>1903</v>
      </c>
      <c r="B1012" s="126" t="s">
        <v>931</v>
      </c>
      <c r="C1012" s="127"/>
      <c r="D1012" s="128"/>
      <c r="E1012" s="129" t="s">
        <v>161</v>
      </c>
      <c r="F1012" s="129"/>
      <c r="G1012" s="129"/>
      <c r="H1012" s="61" t="s">
        <v>127</v>
      </c>
      <c r="I1012" s="66">
        <v>7.0000000000000001E-3</v>
      </c>
      <c r="J1012" s="63">
        <v>92834.9</v>
      </c>
      <c r="K1012" s="63">
        <v>649.84</v>
      </c>
      <c r="L1012" s="64"/>
      <c r="Y1012" s="59"/>
      <c r="Z1012" s="65" t="s">
        <v>931</v>
      </c>
      <c r="AA1012" s="65" t="s">
        <v>161</v>
      </c>
      <c r="AB1012" s="70"/>
      <c r="AC1012" s="70"/>
      <c r="AD1012" s="74"/>
      <c r="AE1012" s="78"/>
    </row>
    <row r="1013" spans="1:31" ht="39" x14ac:dyDescent="0.25">
      <c r="A1013" s="60" t="s">
        <v>1905</v>
      </c>
      <c r="B1013" s="126" t="s">
        <v>933</v>
      </c>
      <c r="C1013" s="127"/>
      <c r="D1013" s="128"/>
      <c r="E1013" s="129" t="s">
        <v>699</v>
      </c>
      <c r="F1013" s="129"/>
      <c r="G1013" s="129"/>
      <c r="H1013" s="61" t="s">
        <v>127</v>
      </c>
      <c r="I1013" s="75">
        <v>5.6769999999999998E-3</v>
      </c>
      <c r="J1013" s="63">
        <v>84543.82</v>
      </c>
      <c r="K1013" s="63">
        <v>479.96</v>
      </c>
      <c r="L1013" s="64"/>
      <c r="Y1013" s="59"/>
      <c r="Z1013" s="65" t="s">
        <v>933</v>
      </c>
      <c r="AA1013" s="65" t="s">
        <v>699</v>
      </c>
      <c r="AB1013" s="70"/>
      <c r="AC1013" s="70"/>
      <c r="AD1013" s="74"/>
      <c r="AE1013" s="78"/>
    </row>
    <row r="1014" spans="1:31" ht="51.75" x14ac:dyDescent="0.25">
      <c r="A1014" s="60" t="s">
        <v>1907</v>
      </c>
      <c r="B1014" s="126" t="s">
        <v>935</v>
      </c>
      <c r="C1014" s="127"/>
      <c r="D1014" s="128"/>
      <c r="E1014" s="129" t="s">
        <v>121</v>
      </c>
      <c r="F1014" s="129"/>
      <c r="G1014" s="129"/>
      <c r="H1014" s="61" t="s">
        <v>118</v>
      </c>
      <c r="I1014" s="71">
        <v>10.2186</v>
      </c>
      <c r="J1014" s="63">
        <v>368.36</v>
      </c>
      <c r="K1014" s="63">
        <v>3764.12</v>
      </c>
      <c r="L1014" s="64"/>
      <c r="Y1014" s="59"/>
      <c r="Z1014" s="65" t="s">
        <v>935</v>
      </c>
      <c r="AA1014" s="65" t="s">
        <v>121</v>
      </c>
      <c r="AB1014" s="70"/>
      <c r="AC1014" s="70"/>
      <c r="AD1014" s="74"/>
      <c r="AE1014" s="78"/>
    </row>
    <row r="1015" spans="1:31" ht="26.25" x14ac:dyDescent="0.25">
      <c r="A1015" s="60" t="s">
        <v>1909</v>
      </c>
      <c r="B1015" s="126" t="s">
        <v>937</v>
      </c>
      <c r="C1015" s="127"/>
      <c r="D1015" s="128"/>
      <c r="E1015" s="129" t="s">
        <v>828</v>
      </c>
      <c r="F1015" s="129"/>
      <c r="G1015" s="129"/>
      <c r="H1015" s="61" t="s">
        <v>127</v>
      </c>
      <c r="I1015" s="66">
        <v>7.0000000000000001E-3</v>
      </c>
      <c r="J1015" s="63">
        <v>11414.41</v>
      </c>
      <c r="K1015" s="63">
        <v>79.900000000000006</v>
      </c>
      <c r="L1015" s="64"/>
      <c r="Y1015" s="59"/>
      <c r="Z1015" s="65" t="s">
        <v>937</v>
      </c>
      <c r="AA1015" s="65" t="s">
        <v>828</v>
      </c>
      <c r="AB1015" s="70"/>
      <c r="AC1015" s="70"/>
      <c r="AD1015" s="74"/>
      <c r="AE1015" s="78"/>
    </row>
    <row r="1016" spans="1:31" x14ac:dyDescent="0.25">
      <c r="A1016" s="130" t="s">
        <v>938</v>
      </c>
      <c r="B1016" s="130"/>
      <c r="C1016" s="130"/>
      <c r="D1016" s="130"/>
      <c r="E1016" s="130"/>
      <c r="F1016" s="130"/>
      <c r="G1016" s="130"/>
      <c r="H1016" s="130"/>
      <c r="I1016" s="130"/>
      <c r="J1016" s="130"/>
      <c r="K1016" s="130"/>
      <c r="L1016" s="130"/>
      <c r="Y1016" s="59"/>
      <c r="Z1016" s="65"/>
      <c r="AA1016" s="65"/>
      <c r="AB1016" s="70"/>
      <c r="AC1016" s="70"/>
      <c r="AD1016" s="74" t="s">
        <v>938</v>
      </c>
      <c r="AE1016" s="78"/>
    </row>
    <row r="1017" spans="1:31" ht="26.25" x14ac:dyDescent="0.25">
      <c r="A1017" s="60" t="s">
        <v>1911</v>
      </c>
      <c r="B1017" s="126" t="s">
        <v>940</v>
      </c>
      <c r="C1017" s="127"/>
      <c r="D1017" s="128"/>
      <c r="E1017" s="129" t="s">
        <v>161</v>
      </c>
      <c r="F1017" s="129"/>
      <c r="G1017" s="129"/>
      <c r="H1017" s="61" t="s">
        <v>127</v>
      </c>
      <c r="I1017" s="73">
        <v>3.7749999999999999E-2</v>
      </c>
      <c r="J1017" s="63">
        <v>92834.240000000005</v>
      </c>
      <c r="K1017" s="63">
        <v>3504.49</v>
      </c>
      <c r="L1017" s="64"/>
      <c r="Y1017" s="59"/>
      <c r="Z1017" s="65" t="s">
        <v>940</v>
      </c>
      <c r="AA1017" s="65" t="s">
        <v>161</v>
      </c>
      <c r="AB1017" s="70"/>
      <c r="AC1017" s="70"/>
      <c r="AD1017" s="74"/>
      <c r="AE1017" s="78"/>
    </row>
    <row r="1018" spans="1:31" ht="39" x14ac:dyDescent="0.25">
      <c r="A1018" s="60" t="s">
        <v>1913</v>
      </c>
      <c r="B1018" s="126" t="s">
        <v>942</v>
      </c>
      <c r="C1018" s="127"/>
      <c r="D1018" s="128"/>
      <c r="E1018" s="129" t="s">
        <v>699</v>
      </c>
      <c r="F1018" s="129"/>
      <c r="G1018" s="129"/>
      <c r="H1018" s="61" t="s">
        <v>127</v>
      </c>
      <c r="I1018" s="75">
        <v>2.1052000000000001E-2</v>
      </c>
      <c r="J1018" s="63">
        <v>84544.85</v>
      </c>
      <c r="K1018" s="63">
        <v>1779.84</v>
      </c>
      <c r="L1018" s="64"/>
      <c r="Y1018" s="59"/>
      <c r="Z1018" s="65" t="s">
        <v>942</v>
      </c>
      <c r="AA1018" s="65" t="s">
        <v>699</v>
      </c>
      <c r="AB1018" s="70"/>
      <c r="AC1018" s="70"/>
      <c r="AD1018" s="74"/>
      <c r="AE1018" s="78"/>
    </row>
    <row r="1019" spans="1:31" ht="51.75" x14ac:dyDescent="0.25">
      <c r="A1019" s="60" t="s">
        <v>1915</v>
      </c>
      <c r="B1019" s="126" t="s">
        <v>944</v>
      </c>
      <c r="C1019" s="127"/>
      <c r="D1019" s="128"/>
      <c r="E1019" s="129" t="s">
        <v>121</v>
      </c>
      <c r="F1019" s="129"/>
      <c r="G1019" s="129"/>
      <c r="H1019" s="61" t="s">
        <v>118</v>
      </c>
      <c r="I1019" s="71">
        <v>37.893599999999999</v>
      </c>
      <c r="J1019" s="63">
        <v>368.36</v>
      </c>
      <c r="K1019" s="63">
        <v>13958.49</v>
      </c>
      <c r="L1019" s="64"/>
      <c r="Y1019" s="59"/>
      <c r="Z1019" s="65" t="s">
        <v>944</v>
      </c>
      <c r="AA1019" s="65" t="s">
        <v>121</v>
      </c>
      <c r="AB1019" s="70"/>
      <c r="AC1019" s="70"/>
      <c r="AD1019" s="74"/>
      <c r="AE1019" s="78"/>
    </row>
    <row r="1020" spans="1:31" ht="26.25" x14ac:dyDescent="0.25">
      <c r="A1020" s="60" t="s">
        <v>1917</v>
      </c>
      <c r="B1020" s="126" t="s">
        <v>2613</v>
      </c>
      <c r="C1020" s="127"/>
      <c r="D1020" s="128"/>
      <c r="E1020" s="129" t="s">
        <v>174</v>
      </c>
      <c r="F1020" s="129"/>
      <c r="G1020" s="129"/>
      <c r="H1020" s="61" t="s">
        <v>127</v>
      </c>
      <c r="I1020" s="75">
        <v>1.7606E-2</v>
      </c>
      <c r="J1020" s="63">
        <v>9549.6200000000008</v>
      </c>
      <c r="K1020" s="63">
        <v>168.13</v>
      </c>
      <c r="L1020" s="64"/>
      <c r="Y1020" s="59"/>
      <c r="Z1020" s="65" t="s">
        <v>2613</v>
      </c>
      <c r="AA1020" s="65" t="s">
        <v>174</v>
      </c>
      <c r="AB1020" s="70"/>
      <c r="AC1020" s="70"/>
      <c r="AD1020" s="74"/>
      <c r="AE1020" s="78"/>
    </row>
    <row r="1021" spans="1:31" x14ac:dyDescent="0.25">
      <c r="A1021" s="60" t="s">
        <v>1919</v>
      </c>
      <c r="B1021" s="126" t="s">
        <v>947</v>
      </c>
      <c r="C1021" s="127"/>
      <c r="D1021" s="128"/>
      <c r="E1021" s="129" t="s">
        <v>1177</v>
      </c>
      <c r="F1021" s="129"/>
      <c r="G1021" s="129"/>
      <c r="H1021" s="61" t="s">
        <v>131</v>
      </c>
      <c r="I1021" s="66">
        <v>17.606000000000002</v>
      </c>
      <c r="J1021" s="63">
        <v>708.79</v>
      </c>
      <c r="K1021" s="63">
        <v>12478.96</v>
      </c>
      <c r="L1021" s="64"/>
      <c r="Y1021" s="59"/>
      <c r="Z1021" s="65" t="s">
        <v>947</v>
      </c>
      <c r="AA1021" s="65" t="s">
        <v>1177</v>
      </c>
      <c r="AB1021" s="70"/>
      <c r="AC1021" s="70"/>
      <c r="AD1021" s="74"/>
      <c r="AE1021" s="78"/>
    </row>
    <row r="1022" spans="1:31" ht="26.25" x14ac:dyDescent="0.25">
      <c r="A1022" s="60" t="s">
        <v>1921</v>
      </c>
      <c r="B1022" s="126" t="s">
        <v>950</v>
      </c>
      <c r="C1022" s="127"/>
      <c r="D1022" s="128"/>
      <c r="E1022" s="129" t="s">
        <v>828</v>
      </c>
      <c r="F1022" s="129"/>
      <c r="G1022" s="129"/>
      <c r="H1022" s="61" t="s">
        <v>127</v>
      </c>
      <c r="I1022" s="73">
        <v>3.7749999999999999E-2</v>
      </c>
      <c r="J1022" s="63">
        <v>11411.98</v>
      </c>
      <c r="K1022" s="63">
        <v>430.8</v>
      </c>
      <c r="L1022" s="64"/>
      <c r="Y1022" s="59"/>
      <c r="Z1022" s="65" t="s">
        <v>950</v>
      </c>
      <c r="AA1022" s="65" t="s">
        <v>828</v>
      </c>
      <c r="AB1022" s="70"/>
      <c r="AC1022" s="70"/>
      <c r="AD1022" s="74"/>
      <c r="AE1022" s="78"/>
    </row>
    <row r="1023" spans="1:31" x14ac:dyDescent="0.25">
      <c r="A1023" s="130" t="s">
        <v>948</v>
      </c>
      <c r="B1023" s="130"/>
      <c r="C1023" s="130"/>
      <c r="D1023" s="130"/>
      <c r="E1023" s="130"/>
      <c r="F1023" s="130"/>
      <c r="G1023" s="130"/>
      <c r="H1023" s="130"/>
      <c r="I1023" s="130"/>
      <c r="J1023" s="130"/>
      <c r="K1023" s="130"/>
      <c r="L1023" s="130"/>
      <c r="Y1023" s="59"/>
      <c r="Z1023" s="65"/>
      <c r="AA1023" s="65"/>
      <c r="AB1023" s="70"/>
      <c r="AC1023" s="70"/>
      <c r="AD1023" s="74" t="s">
        <v>948</v>
      </c>
      <c r="AE1023" s="78"/>
    </row>
    <row r="1024" spans="1:31" ht="26.25" x14ac:dyDescent="0.25">
      <c r="A1024" s="60" t="s">
        <v>1923</v>
      </c>
      <c r="B1024" s="126" t="s">
        <v>952</v>
      </c>
      <c r="C1024" s="127"/>
      <c r="D1024" s="128"/>
      <c r="E1024" s="129" t="s">
        <v>161</v>
      </c>
      <c r="F1024" s="129"/>
      <c r="G1024" s="129"/>
      <c r="H1024" s="61" t="s">
        <v>127</v>
      </c>
      <c r="I1024" s="73">
        <v>3.2100000000000002E-3</v>
      </c>
      <c r="J1024" s="63">
        <v>92832.92</v>
      </c>
      <c r="K1024" s="63">
        <v>297.99</v>
      </c>
      <c r="L1024" s="64"/>
      <c r="Y1024" s="59"/>
      <c r="Z1024" s="65" t="s">
        <v>952</v>
      </c>
      <c r="AA1024" s="65" t="s">
        <v>161</v>
      </c>
      <c r="AB1024" s="70"/>
      <c r="AC1024" s="70"/>
      <c r="AD1024" s="74"/>
      <c r="AE1024" s="78"/>
    </row>
    <row r="1025" spans="1:31" ht="39" x14ac:dyDescent="0.25">
      <c r="A1025" s="60" t="s">
        <v>1925</v>
      </c>
      <c r="B1025" s="126" t="s">
        <v>954</v>
      </c>
      <c r="C1025" s="127"/>
      <c r="D1025" s="128"/>
      <c r="E1025" s="129" t="s">
        <v>699</v>
      </c>
      <c r="F1025" s="129"/>
      <c r="G1025" s="129"/>
      <c r="H1025" s="61" t="s">
        <v>127</v>
      </c>
      <c r="I1025" s="75">
        <v>2.055E-3</v>
      </c>
      <c r="J1025" s="63">
        <v>84545.32</v>
      </c>
      <c r="K1025" s="63">
        <v>173.74</v>
      </c>
      <c r="L1025" s="64"/>
      <c r="Y1025" s="59"/>
      <c r="Z1025" s="65" t="s">
        <v>954</v>
      </c>
      <c r="AA1025" s="65" t="s">
        <v>699</v>
      </c>
      <c r="AB1025" s="70"/>
      <c r="AC1025" s="70"/>
      <c r="AD1025" s="74"/>
      <c r="AE1025" s="78"/>
    </row>
    <row r="1026" spans="1:31" ht="51.75" x14ac:dyDescent="0.25">
      <c r="A1026" s="60" t="s">
        <v>1927</v>
      </c>
      <c r="B1026" s="126" t="s">
        <v>2614</v>
      </c>
      <c r="C1026" s="127"/>
      <c r="D1026" s="128"/>
      <c r="E1026" s="129" t="s">
        <v>121</v>
      </c>
      <c r="F1026" s="129"/>
      <c r="G1026" s="129"/>
      <c r="H1026" s="61" t="s">
        <v>118</v>
      </c>
      <c r="I1026" s="66">
        <v>3.6989999999999998</v>
      </c>
      <c r="J1026" s="63">
        <v>368.36</v>
      </c>
      <c r="K1026" s="63">
        <v>1362.56</v>
      </c>
      <c r="L1026" s="64"/>
      <c r="Y1026" s="59"/>
      <c r="Z1026" s="65" t="s">
        <v>2614</v>
      </c>
      <c r="AA1026" s="65" t="s">
        <v>121</v>
      </c>
      <c r="AB1026" s="70"/>
      <c r="AC1026" s="70"/>
      <c r="AD1026" s="74"/>
      <c r="AE1026" s="78"/>
    </row>
    <row r="1027" spans="1:31" ht="26.25" x14ac:dyDescent="0.25">
      <c r="A1027" s="60" t="s">
        <v>1929</v>
      </c>
      <c r="B1027" s="126" t="s">
        <v>957</v>
      </c>
      <c r="C1027" s="127"/>
      <c r="D1027" s="128"/>
      <c r="E1027" s="129" t="s">
        <v>174</v>
      </c>
      <c r="F1027" s="129"/>
      <c r="G1027" s="129"/>
      <c r="H1027" s="61" t="s">
        <v>127</v>
      </c>
      <c r="I1027" s="75">
        <v>1.755E-3</v>
      </c>
      <c r="J1027" s="63">
        <v>9553.0400000000009</v>
      </c>
      <c r="K1027" s="63">
        <v>16.77</v>
      </c>
      <c r="L1027" s="64"/>
      <c r="Y1027" s="59"/>
      <c r="Z1027" s="65" t="s">
        <v>957</v>
      </c>
      <c r="AA1027" s="65" t="s">
        <v>174</v>
      </c>
      <c r="AB1027" s="70"/>
      <c r="AC1027" s="70"/>
      <c r="AD1027" s="74"/>
      <c r="AE1027" s="78"/>
    </row>
    <row r="1028" spans="1:31" x14ac:dyDescent="0.25">
      <c r="A1028" s="60" t="s">
        <v>1931</v>
      </c>
      <c r="B1028" s="126" t="s">
        <v>2615</v>
      </c>
      <c r="C1028" s="127"/>
      <c r="D1028" s="128"/>
      <c r="E1028" s="129" t="s">
        <v>1177</v>
      </c>
      <c r="F1028" s="129"/>
      <c r="G1028" s="129"/>
      <c r="H1028" s="61" t="s">
        <v>131</v>
      </c>
      <c r="I1028" s="66">
        <v>1.7549999999999999</v>
      </c>
      <c r="J1028" s="63">
        <v>708.78</v>
      </c>
      <c r="K1028" s="63">
        <v>1243.9100000000001</v>
      </c>
      <c r="L1028" s="64"/>
      <c r="Y1028" s="59"/>
      <c r="Z1028" s="65" t="s">
        <v>2615</v>
      </c>
      <c r="AA1028" s="65" t="s">
        <v>1177</v>
      </c>
      <c r="AB1028" s="70"/>
      <c r="AC1028" s="70"/>
      <c r="AD1028" s="74"/>
      <c r="AE1028" s="78"/>
    </row>
    <row r="1029" spans="1:31" ht="26.25" x14ac:dyDescent="0.25">
      <c r="A1029" s="60" t="s">
        <v>1933</v>
      </c>
      <c r="B1029" s="126" t="s">
        <v>2616</v>
      </c>
      <c r="C1029" s="127"/>
      <c r="D1029" s="128"/>
      <c r="E1029" s="129" t="s">
        <v>828</v>
      </c>
      <c r="F1029" s="129"/>
      <c r="G1029" s="129"/>
      <c r="H1029" s="61" t="s">
        <v>127</v>
      </c>
      <c r="I1029" s="73">
        <v>3.2100000000000002E-3</v>
      </c>
      <c r="J1029" s="63">
        <v>11410.44</v>
      </c>
      <c r="K1029" s="63">
        <v>36.630000000000003</v>
      </c>
      <c r="L1029" s="64"/>
      <c r="Y1029" s="59"/>
      <c r="Z1029" s="65" t="s">
        <v>2616</v>
      </c>
      <c r="AA1029" s="65" t="s">
        <v>828</v>
      </c>
      <c r="AB1029" s="70"/>
      <c r="AC1029" s="70"/>
      <c r="AD1029" s="74"/>
      <c r="AE1029" s="78"/>
    </row>
    <row r="1030" spans="1:31" x14ac:dyDescent="0.25">
      <c r="A1030" s="130" t="s">
        <v>958</v>
      </c>
      <c r="B1030" s="130"/>
      <c r="C1030" s="130"/>
      <c r="D1030" s="130"/>
      <c r="E1030" s="130"/>
      <c r="F1030" s="130"/>
      <c r="G1030" s="130"/>
      <c r="H1030" s="130"/>
      <c r="I1030" s="130"/>
      <c r="J1030" s="130"/>
      <c r="K1030" s="130"/>
      <c r="L1030" s="130"/>
      <c r="Y1030" s="59"/>
      <c r="Z1030" s="65"/>
      <c r="AA1030" s="65"/>
      <c r="AB1030" s="70"/>
      <c r="AC1030" s="70"/>
      <c r="AD1030" s="74" t="s">
        <v>958</v>
      </c>
      <c r="AE1030" s="78"/>
    </row>
    <row r="1031" spans="1:31" x14ac:dyDescent="0.25">
      <c r="A1031" s="60" t="s">
        <v>1935</v>
      </c>
      <c r="B1031" s="126" t="s">
        <v>2617</v>
      </c>
      <c r="C1031" s="127"/>
      <c r="D1031" s="128"/>
      <c r="E1031" s="129" t="s">
        <v>960</v>
      </c>
      <c r="F1031" s="129"/>
      <c r="G1031" s="129"/>
      <c r="H1031" s="61" t="s">
        <v>131</v>
      </c>
      <c r="I1031" s="66">
        <v>0.38200000000000001</v>
      </c>
      <c r="J1031" s="63">
        <v>1143.5999999999999</v>
      </c>
      <c r="K1031" s="63">
        <v>436.86</v>
      </c>
      <c r="L1031" s="64"/>
      <c r="Y1031" s="59"/>
      <c r="Z1031" s="65" t="s">
        <v>2617</v>
      </c>
      <c r="AA1031" s="65" t="s">
        <v>960</v>
      </c>
      <c r="AB1031" s="70"/>
      <c r="AC1031" s="70"/>
      <c r="AD1031" s="74"/>
      <c r="AE1031" s="78"/>
    </row>
    <row r="1032" spans="1:31" x14ac:dyDescent="0.25">
      <c r="A1032" s="60" t="s">
        <v>1937</v>
      </c>
      <c r="B1032" s="126" t="s">
        <v>2618</v>
      </c>
      <c r="C1032" s="127"/>
      <c r="D1032" s="128"/>
      <c r="E1032" s="129" t="s">
        <v>1177</v>
      </c>
      <c r="F1032" s="129"/>
      <c r="G1032" s="129"/>
      <c r="H1032" s="61" t="s">
        <v>131</v>
      </c>
      <c r="I1032" s="71">
        <v>0.42020000000000002</v>
      </c>
      <c r="J1032" s="63">
        <v>708.78</v>
      </c>
      <c r="K1032" s="63">
        <v>297.83</v>
      </c>
      <c r="L1032" s="64"/>
      <c r="Y1032" s="59"/>
      <c r="Z1032" s="65" t="s">
        <v>2618</v>
      </c>
      <c r="AA1032" s="65" t="s">
        <v>1177</v>
      </c>
      <c r="AB1032" s="70"/>
      <c r="AC1032" s="70"/>
      <c r="AD1032" s="74"/>
      <c r="AE1032" s="78"/>
    </row>
    <row r="1033" spans="1:31" ht="26.25" x14ac:dyDescent="0.25">
      <c r="A1033" s="60" t="s">
        <v>1939</v>
      </c>
      <c r="B1033" s="126" t="s">
        <v>2619</v>
      </c>
      <c r="C1033" s="127"/>
      <c r="D1033" s="128"/>
      <c r="E1033" s="129" t="s">
        <v>962</v>
      </c>
      <c r="F1033" s="129"/>
      <c r="G1033" s="129"/>
      <c r="H1033" s="61" t="s">
        <v>296</v>
      </c>
      <c r="I1033" s="76">
        <v>2</v>
      </c>
      <c r="J1033" s="63">
        <v>21470.52</v>
      </c>
      <c r="K1033" s="63">
        <v>42941.04</v>
      </c>
      <c r="L1033" s="64"/>
      <c r="Y1033" s="59"/>
      <c r="Z1033" s="65" t="s">
        <v>2619</v>
      </c>
      <c r="AA1033" s="65" t="s">
        <v>962</v>
      </c>
      <c r="AB1033" s="70"/>
      <c r="AC1033" s="70"/>
      <c r="AD1033" s="74"/>
      <c r="AE1033" s="78"/>
    </row>
    <row r="1034" spans="1:31" ht="26.25" x14ac:dyDescent="0.25">
      <c r="A1034" s="60" t="s">
        <v>1941</v>
      </c>
      <c r="B1034" s="126" t="s">
        <v>2620</v>
      </c>
      <c r="C1034" s="127"/>
      <c r="D1034" s="128"/>
      <c r="E1034" s="129" t="s">
        <v>2621</v>
      </c>
      <c r="F1034" s="129"/>
      <c r="G1034" s="129"/>
      <c r="H1034" s="61" t="s">
        <v>296</v>
      </c>
      <c r="I1034" s="76">
        <v>2</v>
      </c>
      <c r="J1034" s="63">
        <v>66073.009999999995</v>
      </c>
      <c r="K1034" s="63">
        <v>132146.01999999999</v>
      </c>
      <c r="L1034" s="64"/>
      <c r="Y1034" s="59"/>
      <c r="Z1034" s="65" t="s">
        <v>2620</v>
      </c>
      <c r="AA1034" s="65" t="s">
        <v>2621</v>
      </c>
      <c r="AB1034" s="70"/>
      <c r="AC1034" s="70"/>
      <c r="AD1034" s="74"/>
      <c r="AE1034" s="78"/>
    </row>
    <row r="1035" spans="1:31" x14ac:dyDescent="0.25">
      <c r="A1035" s="60" t="s">
        <v>1943</v>
      </c>
      <c r="B1035" s="126" t="s">
        <v>2622</v>
      </c>
      <c r="C1035" s="127"/>
      <c r="D1035" s="128"/>
      <c r="E1035" s="129" t="s">
        <v>2623</v>
      </c>
      <c r="F1035" s="129"/>
      <c r="G1035" s="129"/>
      <c r="H1035" s="61" t="s">
        <v>296</v>
      </c>
      <c r="I1035" s="76">
        <v>4</v>
      </c>
      <c r="J1035" s="63">
        <v>1810.01</v>
      </c>
      <c r="K1035" s="63">
        <v>7240.04</v>
      </c>
      <c r="L1035" s="64"/>
      <c r="Y1035" s="59"/>
      <c r="Z1035" s="65" t="s">
        <v>2622</v>
      </c>
      <c r="AA1035" s="65" t="s">
        <v>2623</v>
      </c>
      <c r="AB1035" s="70"/>
      <c r="AC1035" s="70"/>
      <c r="AD1035" s="74"/>
      <c r="AE1035" s="78"/>
    </row>
    <row r="1036" spans="1:31" x14ac:dyDescent="0.25">
      <c r="A1036" s="60" t="s">
        <v>1945</v>
      </c>
      <c r="B1036" s="126" t="s">
        <v>2624</v>
      </c>
      <c r="C1036" s="127"/>
      <c r="D1036" s="128"/>
      <c r="E1036" s="129" t="s">
        <v>2625</v>
      </c>
      <c r="F1036" s="129"/>
      <c r="G1036" s="129"/>
      <c r="H1036" s="61" t="s">
        <v>296</v>
      </c>
      <c r="I1036" s="76">
        <v>2</v>
      </c>
      <c r="J1036" s="63">
        <v>2846.73</v>
      </c>
      <c r="K1036" s="63">
        <v>5693.46</v>
      </c>
      <c r="L1036" s="64"/>
      <c r="Y1036" s="59"/>
      <c r="Z1036" s="65" t="s">
        <v>2624</v>
      </c>
      <c r="AA1036" s="65" t="s">
        <v>2625</v>
      </c>
      <c r="AB1036" s="70"/>
      <c r="AC1036" s="70"/>
      <c r="AD1036" s="74"/>
      <c r="AE1036" s="78"/>
    </row>
    <row r="1037" spans="1:31" ht="26.25" x14ac:dyDescent="0.25">
      <c r="A1037" s="60" t="s">
        <v>1947</v>
      </c>
      <c r="B1037" s="126" t="s">
        <v>2626</v>
      </c>
      <c r="C1037" s="127"/>
      <c r="D1037" s="128"/>
      <c r="E1037" s="129" t="s">
        <v>2627</v>
      </c>
      <c r="F1037" s="129"/>
      <c r="G1037" s="129"/>
      <c r="H1037" s="61" t="s">
        <v>296</v>
      </c>
      <c r="I1037" s="76">
        <v>2</v>
      </c>
      <c r="J1037" s="63">
        <v>49008.39</v>
      </c>
      <c r="K1037" s="63">
        <v>98016.78</v>
      </c>
      <c r="L1037" s="64"/>
      <c r="Y1037" s="59"/>
      <c r="Z1037" s="65" t="s">
        <v>2626</v>
      </c>
      <c r="AA1037" s="65" t="s">
        <v>2627</v>
      </c>
      <c r="AB1037" s="70"/>
      <c r="AC1037" s="70"/>
      <c r="AD1037" s="74"/>
      <c r="AE1037" s="78"/>
    </row>
    <row r="1038" spans="1:31" x14ac:dyDescent="0.25">
      <c r="A1038" s="60" t="s">
        <v>1949</v>
      </c>
      <c r="B1038" s="126" t="s">
        <v>2628</v>
      </c>
      <c r="C1038" s="127"/>
      <c r="D1038" s="128"/>
      <c r="E1038" s="129" t="s">
        <v>2629</v>
      </c>
      <c r="F1038" s="129"/>
      <c r="G1038" s="129"/>
      <c r="H1038" s="61" t="s">
        <v>296</v>
      </c>
      <c r="I1038" s="76">
        <v>1</v>
      </c>
      <c r="J1038" s="63">
        <v>7149.92</v>
      </c>
      <c r="K1038" s="63">
        <v>7149.92</v>
      </c>
      <c r="L1038" s="64"/>
      <c r="Y1038" s="59"/>
      <c r="Z1038" s="65" t="s">
        <v>2628</v>
      </c>
      <c r="AA1038" s="65" t="s">
        <v>2629</v>
      </c>
      <c r="AB1038" s="70"/>
      <c r="AC1038" s="70"/>
      <c r="AD1038" s="74"/>
      <c r="AE1038" s="78"/>
    </row>
    <row r="1039" spans="1:31" x14ac:dyDescent="0.25">
      <c r="A1039" s="60" t="s">
        <v>1951</v>
      </c>
      <c r="B1039" s="126" t="s">
        <v>2630</v>
      </c>
      <c r="C1039" s="127"/>
      <c r="D1039" s="128"/>
      <c r="E1039" s="129" t="s">
        <v>2631</v>
      </c>
      <c r="F1039" s="129"/>
      <c r="G1039" s="129"/>
      <c r="H1039" s="61" t="s">
        <v>296</v>
      </c>
      <c r="I1039" s="76">
        <v>4</v>
      </c>
      <c r="J1039" s="63">
        <v>1472.07</v>
      </c>
      <c r="K1039" s="63">
        <v>5888.28</v>
      </c>
      <c r="L1039" s="64"/>
      <c r="Y1039" s="59"/>
      <c r="Z1039" s="65" t="s">
        <v>2630</v>
      </c>
      <c r="AA1039" s="65" t="s">
        <v>2631</v>
      </c>
      <c r="AB1039" s="70"/>
      <c r="AC1039" s="70"/>
      <c r="AD1039" s="74"/>
      <c r="AE1039" s="78"/>
    </row>
    <row r="1040" spans="1:31" x14ac:dyDescent="0.25">
      <c r="A1040" s="60" t="s">
        <v>1953</v>
      </c>
      <c r="B1040" s="126" t="s">
        <v>2632</v>
      </c>
      <c r="C1040" s="127"/>
      <c r="D1040" s="128"/>
      <c r="E1040" s="129" t="s">
        <v>1177</v>
      </c>
      <c r="F1040" s="129"/>
      <c r="G1040" s="129"/>
      <c r="H1040" s="61" t="s">
        <v>131</v>
      </c>
      <c r="I1040" s="66">
        <v>2.2189999999999999</v>
      </c>
      <c r="J1040" s="63">
        <v>708.79</v>
      </c>
      <c r="K1040" s="63">
        <v>1572.81</v>
      </c>
      <c r="L1040" s="64"/>
      <c r="Y1040" s="59"/>
      <c r="Z1040" s="65" t="s">
        <v>2632</v>
      </c>
      <c r="AA1040" s="65" t="s">
        <v>1177</v>
      </c>
      <c r="AB1040" s="70"/>
      <c r="AC1040" s="70"/>
      <c r="AD1040" s="74"/>
      <c r="AE1040" s="78"/>
    </row>
    <row r="1041" spans="1:31" x14ac:dyDescent="0.25">
      <c r="A1041" s="60" t="s">
        <v>1955</v>
      </c>
      <c r="B1041" s="126" t="s">
        <v>2633</v>
      </c>
      <c r="C1041" s="127"/>
      <c r="D1041" s="128"/>
      <c r="E1041" s="129" t="s">
        <v>964</v>
      </c>
      <c r="F1041" s="129"/>
      <c r="G1041" s="129"/>
      <c r="H1041" s="61" t="s">
        <v>965</v>
      </c>
      <c r="I1041" s="66">
        <v>3.5000000000000003E-2</v>
      </c>
      <c r="J1041" s="63">
        <v>152908.34</v>
      </c>
      <c r="K1041" s="63">
        <v>5351.79</v>
      </c>
      <c r="L1041" s="64"/>
      <c r="Y1041" s="59"/>
      <c r="Z1041" s="65" t="s">
        <v>2633</v>
      </c>
      <c r="AA1041" s="65" t="s">
        <v>964</v>
      </c>
      <c r="AB1041" s="70"/>
      <c r="AC1041" s="70"/>
      <c r="AD1041" s="74"/>
      <c r="AE1041" s="78"/>
    </row>
    <row r="1042" spans="1:31" ht="26.25" x14ac:dyDescent="0.25">
      <c r="A1042" s="60" t="s">
        <v>1957</v>
      </c>
      <c r="B1042" s="126" t="s">
        <v>2634</v>
      </c>
      <c r="C1042" s="127"/>
      <c r="D1042" s="128"/>
      <c r="E1042" s="129" t="s">
        <v>2635</v>
      </c>
      <c r="F1042" s="129"/>
      <c r="G1042" s="129"/>
      <c r="H1042" s="61" t="s">
        <v>299</v>
      </c>
      <c r="I1042" s="76">
        <v>35</v>
      </c>
      <c r="J1042" s="63">
        <v>192.28</v>
      </c>
      <c r="K1042" s="63">
        <v>6729.8</v>
      </c>
      <c r="L1042" s="64"/>
      <c r="Y1042" s="59"/>
      <c r="Z1042" s="65" t="s">
        <v>2634</v>
      </c>
      <c r="AA1042" s="65" t="s">
        <v>2635</v>
      </c>
      <c r="AB1042" s="70"/>
      <c r="AC1042" s="70"/>
      <c r="AD1042" s="74"/>
      <c r="AE1042" s="78"/>
    </row>
    <row r="1043" spans="1:31" x14ac:dyDescent="0.25">
      <c r="A1043" s="60" t="s">
        <v>1959</v>
      </c>
      <c r="B1043" s="126" t="s">
        <v>2636</v>
      </c>
      <c r="C1043" s="127"/>
      <c r="D1043" s="128"/>
      <c r="E1043" s="129" t="s">
        <v>587</v>
      </c>
      <c r="F1043" s="129"/>
      <c r="G1043" s="129"/>
      <c r="H1043" s="61" t="s">
        <v>131</v>
      </c>
      <c r="I1043" s="66">
        <v>7.0000000000000001E-3</v>
      </c>
      <c r="J1043" s="63">
        <v>1226.82</v>
      </c>
      <c r="K1043" s="63">
        <v>8.59</v>
      </c>
      <c r="L1043" s="64"/>
      <c r="Y1043" s="59"/>
      <c r="Z1043" s="65" t="s">
        <v>2636</v>
      </c>
      <c r="AA1043" s="65" t="s">
        <v>587</v>
      </c>
      <c r="AB1043" s="70"/>
      <c r="AC1043" s="70"/>
      <c r="AD1043" s="74"/>
      <c r="AE1043" s="78"/>
    </row>
    <row r="1044" spans="1:31" ht="26.25" x14ac:dyDescent="0.25">
      <c r="A1044" s="60" t="s">
        <v>1961</v>
      </c>
      <c r="B1044" s="126" t="s">
        <v>2637</v>
      </c>
      <c r="C1044" s="127"/>
      <c r="D1044" s="128"/>
      <c r="E1044" s="129" t="s">
        <v>2638</v>
      </c>
      <c r="F1044" s="129"/>
      <c r="G1044" s="129"/>
      <c r="H1044" s="61" t="s">
        <v>131</v>
      </c>
      <c r="I1044" s="73">
        <v>8.0499999999999999E-3</v>
      </c>
      <c r="J1044" s="63">
        <v>1399.17</v>
      </c>
      <c r="K1044" s="63">
        <v>11.26</v>
      </c>
      <c r="L1044" s="64"/>
      <c r="Y1044" s="59"/>
      <c r="Z1044" s="65" t="s">
        <v>2637</v>
      </c>
      <c r="AA1044" s="65" t="s">
        <v>2638</v>
      </c>
      <c r="AB1044" s="70"/>
      <c r="AC1044" s="70"/>
      <c r="AD1044" s="74"/>
      <c r="AE1044" s="78"/>
    </row>
    <row r="1045" spans="1:31" ht="26.25" x14ac:dyDescent="0.25">
      <c r="A1045" s="60" t="s">
        <v>1963</v>
      </c>
      <c r="B1045" s="126" t="s">
        <v>2639</v>
      </c>
      <c r="C1045" s="127"/>
      <c r="D1045" s="128"/>
      <c r="E1045" s="129" t="s">
        <v>968</v>
      </c>
      <c r="F1045" s="129"/>
      <c r="G1045" s="129"/>
      <c r="H1045" s="61" t="s">
        <v>78</v>
      </c>
      <c r="I1045" s="62">
        <v>0.01</v>
      </c>
      <c r="J1045" s="63">
        <v>114831.3</v>
      </c>
      <c r="K1045" s="63">
        <v>1148.31</v>
      </c>
      <c r="L1045" s="64"/>
      <c r="Y1045" s="59"/>
      <c r="Z1045" s="65" t="s">
        <v>2639</v>
      </c>
      <c r="AA1045" s="65" t="s">
        <v>968</v>
      </c>
      <c r="AB1045" s="70"/>
      <c r="AC1045" s="70"/>
      <c r="AD1045" s="74"/>
      <c r="AE1045" s="78"/>
    </row>
    <row r="1046" spans="1:31" x14ac:dyDescent="0.25">
      <c r="A1046" s="60" t="s">
        <v>1965</v>
      </c>
      <c r="B1046" s="126" t="s">
        <v>2640</v>
      </c>
      <c r="C1046" s="127"/>
      <c r="D1046" s="128"/>
      <c r="E1046" s="129" t="s">
        <v>2641</v>
      </c>
      <c r="F1046" s="129"/>
      <c r="G1046" s="129"/>
      <c r="H1046" s="61" t="s">
        <v>131</v>
      </c>
      <c r="I1046" s="71">
        <v>6.3399999999999998E-2</v>
      </c>
      <c r="J1046" s="63">
        <v>7945.83</v>
      </c>
      <c r="K1046" s="63">
        <v>503.77</v>
      </c>
      <c r="L1046" s="64"/>
      <c r="Y1046" s="59"/>
      <c r="Z1046" s="65" t="s">
        <v>2640</v>
      </c>
      <c r="AA1046" s="65" t="s">
        <v>2641</v>
      </c>
      <c r="AB1046" s="70"/>
      <c r="AC1046" s="70"/>
      <c r="AD1046" s="74"/>
      <c r="AE1046" s="78"/>
    </row>
    <row r="1047" spans="1:31" x14ac:dyDescent="0.25">
      <c r="A1047" s="60" t="s">
        <v>1967</v>
      </c>
      <c r="B1047" s="126" t="s">
        <v>2642</v>
      </c>
      <c r="C1047" s="127"/>
      <c r="D1047" s="128"/>
      <c r="E1047" s="129" t="s">
        <v>2643</v>
      </c>
      <c r="F1047" s="129"/>
      <c r="G1047" s="129"/>
      <c r="H1047" s="61" t="s">
        <v>131</v>
      </c>
      <c r="I1047" s="71">
        <v>6.3399999999999998E-2</v>
      </c>
      <c r="J1047" s="63">
        <v>119.29</v>
      </c>
      <c r="K1047" s="63">
        <v>7.56</v>
      </c>
      <c r="L1047" s="64"/>
      <c r="Y1047" s="59"/>
      <c r="Z1047" s="65" t="s">
        <v>2642</v>
      </c>
      <c r="AA1047" s="65" t="s">
        <v>2643</v>
      </c>
      <c r="AB1047" s="70"/>
      <c r="AC1047" s="70"/>
      <c r="AD1047" s="74"/>
      <c r="AE1047" s="78"/>
    </row>
    <row r="1048" spans="1:31" ht="26.25" x14ac:dyDescent="0.25">
      <c r="A1048" s="60" t="s">
        <v>1969</v>
      </c>
      <c r="B1048" s="126" t="s">
        <v>2644</v>
      </c>
      <c r="C1048" s="127"/>
      <c r="D1048" s="128"/>
      <c r="E1048" s="129" t="s">
        <v>2645</v>
      </c>
      <c r="F1048" s="129"/>
      <c r="G1048" s="129"/>
      <c r="H1048" s="61" t="s">
        <v>299</v>
      </c>
      <c r="I1048" s="76">
        <v>8</v>
      </c>
      <c r="J1048" s="63">
        <v>326.61</v>
      </c>
      <c r="K1048" s="63">
        <v>2612.88</v>
      </c>
      <c r="L1048" s="64"/>
      <c r="Y1048" s="59"/>
      <c r="Z1048" s="65" t="s">
        <v>2644</v>
      </c>
      <c r="AA1048" s="65" t="s">
        <v>2645</v>
      </c>
      <c r="AB1048" s="70"/>
      <c r="AC1048" s="70"/>
      <c r="AD1048" s="74"/>
      <c r="AE1048" s="78"/>
    </row>
    <row r="1049" spans="1:31" x14ac:dyDescent="0.25">
      <c r="A1049" s="130" t="s">
        <v>969</v>
      </c>
      <c r="B1049" s="130"/>
      <c r="C1049" s="130"/>
      <c r="D1049" s="130"/>
      <c r="E1049" s="130"/>
      <c r="F1049" s="130"/>
      <c r="G1049" s="130"/>
      <c r="H1049" s="130"/>
      <c r="I1049" s="130"/>
      <c r="J1049" s="130"/>
      <c r="K1049" s="130"/>
      <c r="L1049" s="130"/>
      <c r="Y1049" s="59"/>
      <c r="Z1049" s="65"/>
      <c r="AA1049" s="65"/>
      <c r="AB1049" s="70"/>
      <c r="AC1049" s="70"/>
      <c r="AD1049" s="74" t="s">
        <v>969</v>
      </c>
      <c r="AE1049" s="78"/>
    </row>
    <row r="1050" spans="1:31" ht="26.25" x14ac:dyDescent="0.25">
      <c r="A1050" s="60" t="s">
        <v>1971</v>
      </c>
      <c r="B1050" s="126" t="s">
        <v>2646</v>
      </c>
      <c r="C1050" s="127"/>
      <c r="D1050" s="128"/>
      <c r="E1050" s="129" t="s">
        <v>971</v>
      </c>
      <c r="F1050" s="129"/>
      <c r="G1050" s="129"/>
      <c r="H1050" s="61" t="s">
        <v>296</v>
      </c>
      <c r="I1050" s="76">
        <v>1</v>
      </c>
      <c r="J1050" s="63">
        <v>650.53</v>
      </c>
      <c r="K1050" s="63">
        <v>650.53</v>
      </c>
      <c r="L1050" s="64"/>
      <c r="Y1050" s="59"/>
      <c r="Z1050" s="65" t="s">
        <v>2646</v>
      </c>
      <c r="AA1050" s="65" t="s">
        <v>971</v>
      </c>
      <c r="AB1050" s="70"/>
      <c r="AC1050" s="70"/>
      <c r="AD1050" s="74"/>
      <c r="AE1050" s="78"/>
    </row>
    <row r="1051" spans="1:31" x14ac:dyDescent="0.25">
      <c r="A1051" s="60" t="s">
        <v>1973</v>
      </c>
      <c r="B1051" s="126" t="s">
        <v>2647</v>
      </c>
      <c r="C1051" s="127"/>
      <c r="D1051" s="128"/>
      <c r="E1051" s="129" t="s">
        <v>2648</v>
      </c>
      <c r="F1051" s="129"/>
      <c r="G1051" s="129"/>
      <c r="H1051" s="61" t="s">
        <v>296</v>
      </c>
      <c r="I1051" s="76">
        <v>1</v>
      </c>
      <c r="J1051" s="63">
        <v>6253.66</v>
      </c>
      <c r="K1051" s="63">
        <v>6253.66</v>
      </c>
      <c r="L1051" s="64"/>
      <c r="Y1051" s="59"/>
      <c r="Z1051" s="65" t="s">
        <v>2647</v>
      </c>
      <c r="AA1051" s="65" t="s">
        <v>2648</v>
      </c>
      <c r="AB1051" s="70"/>
      <c r="AC1051" s="70"/>
      <c r="AD1051" s="74"/>
      <c r="AE1051" s="78"/>
    </row>
    <row r="1052" spans="1:31" x14ac:dyDescent="0.25">
      <c r="A1052" s="60" t="s">
        <v>1975</v>
      </c>
      <c r="B1052" s="126" t="s">
        <v>2649</v>
      </c>
      <c r="C1052" s="127"/>
      <c r="D1052" s="128"/>
      <c r="E1052" s="129" t="s">
        <v>973</v>
      </c>
      <c r="F1052" s="129"/>
      <c r="G1052" s="129"/>
      <c r="H1052" s="61" t="s">
        <v>296</v>
      </c>
      <c r="I1052" s="76">
        <v>2</v>
      </c>
      <c r="J1052" s="63">
        <v>1280.6500000000001</v>
      </c>
      <c r="K1052" s="63">
        <v>2561.3000000000002</v>
      </c>
      <c r="L1052" s="64"/>
      <c r="Y1052" s="59"/>
      <c r="Z1052" s="65" t="s">
        <v>2649</v>
      </c>
      <c r="AA1052" s="65" t="s">
        <v>973</v>
      </c>
      <c r="AB1052" s="70"/>
      <c r="AC1052" s="70"/>
      <c r="AD1052" s="74"/>
      <c r="AE1052" s="78"/>
    </row>
    <row r="1053" spans="1:31" ht="26.25" x14ac:dyDescent="0.25">
      <c r="A1053" s="60" t="s">
        <v>1977</v>
      </c>
      <c r="B1053" s="126" t="s">
        <v>2650</v>
      </c>
      <c r="C1053" s="127"/>
      <c r="D1053" s="128"/>
      <c r="E1053" s="129" t="s">
        <v>2651</v>
      </c>
      <c r="F1053" s="129"/>
      <c r="G1053" s="129"/>
      <c r="H1053" s="61" t="s">
        <v>296</v>
      </c>
      <c r="I1053" s="76">
        <v>2</v>
      </c>
      <c r="J1053" s="63">
        <v>19344.490000000002</v>
      </c>
      <c r="K1053" s="63">
        <v>38688.980000000003</v>
      </c>
      <c r="L1053" s="64"/>
      <c r="Y1053" s="59"/>
      <c r="Z1053" s="65" t="s">
        <v>2650</v>
      </c>
      <c r="AA1053" s="65" t="s">
        <v>2651</v>
      </c>
      <c r="AB1053" s="70"/>
      <c r="AC1053" s="70"/>
      <c r="AD1053" s="74"/>
      <c r="AE1053" s="78"/>
    </row>
    <row r="1054" spans="1:31" ht="26.25" x14ac:dyDescent="0.25">
      <c r="A1054" s="60" t="s">
        <v>1979</v>
      </c>
      <c r="B1054" s="126" t="s">
        <v>2652</v>
      </c>
      <c r="C1054" s="127"/>
      <c r="D1054" s="128"/>
      <c r="E1054" s="129" t="s">
        <v>975</v>
      </c>
      <c r="F1054" s="129"/>
      <c r="G1054" s="129"/>
      <c r="H1054" s="61" t="s">
        <v>296</v>
      </c>
      <c r="I1054" s="76">
        <v>6</v>
      </c>
      <c r="J1054" s="63">
        <v>4279.13</v>
      </c>
      <c r="K1054" s="63">
        <v>25674.78</v>
      </c>
      <c r="L1054" s="64"/>
      <c r="Y1054" s="59"/>
      <c r="Z1054" s="65" t="s">
        <v>2652</v>
      </c>
      <c r="AA1054" s="65" t="s">
        <v>975</v>
      </c>
      <c r="AB1054" s="70"/>
      <c r="AC1054" s="70"/>
      <c r="AD1054" s="74"/>
      <c r="AE1054" s="78"/>
    </row>
    <row r="1055" spans="1:31" x14ac:dyDescent="0.25">
      <c r="A1055" s="60" t="s">
        <v>1981</v>
      </c>
      <c r="B1055" s="126" t="s">
        <v>2653</v>
      </c>
      <c r="C1055" s="127"/>
      <c r="D1055" s="128"/>
      <c r="E1055" s="129" t="s">
        <v>2654</v>
      </c>
      <c r="F1055" s="129"/>
      <c r="G1055" s="129"/>
      <c r="H1055" s="61" t="s">
        <v>296</v>
      </c>
      <c r="I1055" s="76">
        <v>6</v>
      </c>
      <c r="J1055" s="63">
        <v>2956.08</v>
      </c>
      <c r="K1055" s="63">
        <v>17736.48</v>
      </c>
      <c r="L1055" s="64"/>
      <c r="Y1055" s="59"/>
      <c r="Z1055" s="65" t="s">
        <v>2653</v>
      </c>
      <c r="AA1055" s="65" t="s">
        <v>2654</v>
      </c>
      <c r="AB1055" s="70"/>
      <c r="AC1055" s="70"/>
      <c r="AD1055" s="74"/>
      <c r="AE1055" s="78"/>
    </row>
    <row r="1056" spans="1:31" x14ac:dyDescent="0.25">
      <c r="A1056" s="60" t="s">
        <v>1983</v>
      </c>
      <c r="B1056" s="126" t="s">
        <v>2655</v>
      </c>
      <c r="C1056" s="127"/>
      <c r="D1056" s="128"/>
      <c r="E1056" s="129" t="s">
        <v>960</v>
      </c>
      <c r="F1056" s="129"/>
      <c r="G1056" s="129"/>
      <c r="H1056" s="61" t="s">
        <v>131</v>
      </c>
      <c r="I1056" s="66">
        <v>0.38200000000000001</v>
      </c>
      <c r="J1056" s="63">
        <v>1143.5999999999999</v>
      </c>
      <c r="K1056" s="63">
        <v>436.86</v>
      </c>
      <c r="L1056" s="64"/>
      <c r="Y1056" s="59"/>
      <c r="Z1056" s="65" t="s">
        <v>2655</v>
      </c>
      <c r="AA1056" s="65" t="s">
        <v>960</v>
      </c>
      <c r="AB1056" s="70"/>
      <c r="AC1056" s="70"/>
      <c r="AD1056" s="74"/>
      <c r="AE1056" s="78"/>
    </row>
    <row r="1057" spans="1:31" x14ac:dyDescent="0.25">
      <c r="A1057" s="60" t="s">
        <v>1985</v>
      </c>
      <c r="B1057" s="126" t="s">
        <v>2656</v>
      </c>
      <c r="C1057" s="127"/>
      <c r="D1057" s="128"/>
      <c r="E1057" s="129" t="s">
        <v>1177</v>
      </c>
      <c r="F1057" s="129"/>
      <c r="G1057" s="129"/>
      <c r="H1057" s="61" t="s">
        <v>131</v>
      </c>
      <c r="I1057" s="71">
        <v>0.42020000000000002</v>
      </c>
      <c r="J1057" s="63">
        <v>708.78</v>
      </c>
      <c r="K1057" s="63">
        <v>297.83</v>
      </c>
      <c r="L1057" s="64"/>
      <c r="Y1057" s="59"/>
      <c r="Z1057" s="65" t="s">
        <v>2656</v>
      </c>
      <c r="AA1057" s="65" t="s">
        <v>1177</v>
      </c>
      <c r="AB1057" s="70"/>
      <c r="AC1057" s="70"/>
      <c r="AD1057" s="74"/>
      <c r="AE1057" s="78"/>
    </row>
    <row r="1058" spans="1:31" ht="26.25" x14ac:dyDescent="0.25">
      <c r="A1058" s="60" t="s">
        <v>1987</v>
      </c>
      <c r="B1058" s="126" t="s">
        <v>2657</v>
      </c>
      <c r="C1058" s="127"/>
      <c r="D1058" s="128"/>
      <c r="E1058" s="129" t="s">
        <v>962</v>
      </c>
      <c r="F1058" s="129"/>
      <c r="G1058" s="129"/>
      <c r="H1058" s="61" t="s">
        <v>296</v>
      </c>
      <c r="I1058" s="76">
        <v>2</v>
      </c>
      <c r="J1058" s="63">
        <v>21470.52</v>
      </c>
      <c r="K1058" s="63">
        <v>42941.04</v>
      </c>
      <c r="L1058" s="64"/>
      <c r="Y1058" s="59"/>
      <c r="Z1058" s="65" t="s">
        <v>2657</v>
      </c>
      <c r="AA1058" s="65" t="s">
        <v>962</v>
      </c>
      <c r="AB1058" s="70"/>
      <c r="AC1058" s="70"/>
      <c r="AD1058" s="74"/>
      <c r="AE1058" s="78"/>
    </row>
    <row r="1059" spans="1:31" ht="26.25" x14ac:dyDescent="0.25">
      <c r="A1059" s="60" t="s">
        <v>1989</v>
      </c>
      <c r="B1059" s="126" t="s">
        <v>2658</v>
      </c>
      <c r="C1059" s="127"/>
      <c r="D1059" s="128"/>
      <c r="E1059" s="129" t="s">
        <v>2621</v>
      </c>
      <c r="F1059" s="129"/>
      <c r="G1059" s="129"/>
      <c r="H1059" s="61" t="s">
        <v>296</v>
      </c>
      <c r="I1059" s="76">
        <v>2</v>
      </c>
      <c r="J1059" s="63">
        <v>66073.009999999995</v>
      </c>
      <c r="K1059" s="63">
        <v>132146.01999999999</v>
      </c>
      <c r="L1059" s="64"/>
      <c r="Y1059" s="59"/>
      <c r="Z1059" s="65" t="s">
        <v>2658</v>
      </c>
      <c r="AA1059" s="65" t="s">
        <v>2621</v>
      </c>
      <c r="AB1059" s="70"/>
      <c r="AC1059" s="70"/>
      <c r="AD1059" s="74"/>
      <c r="AE1059" s="78"/>
    </row>
    <row r="1060" spans="1:31" x14ac:dyDescent="0.25">
      <c r="A1060" s="60" t="s">
        <v>1991</v>
      </c>
      <c r="B1060" s="126" t="s">
        <v>2659</v>
      </c>
      <c r="C1060" s="127"/>
      <c r="D1060" s="128"/>
      <c r="E1060" s="129" t="s">
        <v>2623</v>
      </c>
      <c r="F1060" s="129"/>
      <c r="G1060" s="129"/>
      <c r="H1060" s="61" t="s">
        <v>296</v>
      </c>
      <c r="I1060" s="76">
        <v>4</v>
      </c>
      <c r="J1060" s="63">
        <v>1810.01</v>
      </c>
      <c r="K1060" s="63">
        <v>7240.04</v>
      </c>
      <c r="L1060" s="64"/>
      <c r="Y1060" s="59"/>
      <c r="Z1060" s="65" t="s">
        <v>2659</v>
      </c>
      <c r="AA1060" s="65" t="s">
        <v>2623</v>
      </c>
      <c r="AB1060" s="70"/>
      <c r="AC1060" s="70"/>
      <c r="AD1060" s="74"/>
      <c r="AE1060" s="78"/>
    </row>
    <row r="1061" spans="1:31" x14ac:dyDescent="0.25">
      <c r="A1061" s="60" t="s">
        <v>1993</v>
      </c>
      <c r="B1061" s="126" t="s">
        <v>2660</v>
      </c>
      <c r="C1061" s="127"/>
      <c r="D1061" s="128"/>
      <c r="E1061" s="129" t="s">
        <v>2625</v>
      </c>
      <c r="F1061" s="129"/>
      <c r="G1061" s="129"/>
      <c r="H1061" s="61" t="s">
        <v>296</v>
      </c>
      <c r="I1061" s="76">
        <v>2</v>
      </c>
      <c r="J1061" s="63">
        <v>2846.73</v>
      </c>
      <c r="K1061" s="63">
        <v>5693.46</v>
      </c>
      <c r="L1061" s="64"/>
      <c r="Y1061" s="59"/>
      <c r="Z1061" s="65" t="s">
        <v>2660</v>
      </c>
      <c r="AA1061" s="65" t="s">
        <v>2625</v>
      </c>
      <c r="AB1061" s="70"/>
      <c r="AC1061" s="70"/>
      <c r="AD1061" s="74"/>
      <c r="AE1061" s="78"/>
    </row>
    <row r="1062" spans="1:31" ht="26.25" x14ac:dyDescent="0.25">
      <c r="A1062" s="60" t="s">
        <v>1995</v>
      </c>
      <c r="B1062" s="126" t="s">
        <v>2661</v>
      </c>
      <c r="C1062" s="127"/>
      <c r="D1062" s="128"/>
      <c r="E1062" s="129" t="s">
        <v>2627</v>
      </c>
      <c r="F1062" s="129"/>
      <c r="G1062" s="129"/>
      <c r="H1062" s="61" t="s">
        <v>296</v>
      </c>
      <c r="I1062" s="76">
        <v>2</v>
      </c>
      <c r="J1062" s="63">
        <v>49008.39</v>
      </c>
      <c r="K1062" s="63">
        <v>98016.78</v>
      </c>
      <c r="L1062" s="64"/>
      <c r="Y1062" s="59"/>
      <c r="Z1062" s="65" t="s">
        <v>2661</v>
      </c>
      <c r="AA1062" s="65" t="s">
        <v>2627</v>
      </c>
      <c r="AB1062" s="70"/>
      <c r="AC1062" s="70"/>
      <c r="AD1062" s="74"/>
      <c r="AE1062" s="78"/>
    </row>
    <row r="1063" spans="1:31" x14ac:dyDescent="0.25">
      <c r="A1063" s="60" t="s">
        <v>1997</v>
      </c>
      <c r="B1063" s="126" t="s">
        <v>2662</v>
      </c>
      <c r="C1063" s="127"/>
      <c r="D1063" s="128"/>
      <c r="E1063" s="129" t="s">
        <v>2629</v>
      </c>
      <c r="F1063" s="129"/>
      <c r="G1063" s="129"/>
      <c r="H1063" s="61" t="s">
        <v>296</v>
      </c>
      <c r="I1063" s="76">
        <v>1</v>
      </c>
      <c r="J1063" s="63">
        <v>7149.92</v>
      </c>
      <c r="K1063" s="63">
        <v>7149.92</v>
      </c>
      <c r="L1063" s="64"/>
      <c r="Y1063" s="59"/>
      <c r="Z1063" s="65" t="s">
        <v>2662</v>
      </c>
      <c r="AA1063" s="65" t="s">
        <v>2629</v>
      </c>
      <c r="AB1063" s="70"/>
      <c r="AC1063" s="70"/>
      <c r="AD1063" s="74"/>
      <c r="AE1063" s="78"/>
    </row>
    <row r="1064" spans="1:31" x14ac:dyDescent="0.25">
      <c r="A1064" s="60" t="s">
        <v>1999</v>
      </c>
      <c r="B1064" s="126" t="s">
        <v>2663</v>
      </c>
      <c r="C1064" s="127"/>
      <c r="D1064" s="128"/>
      <c r="E1064" s="129" t="s">
        <v>2631</v>
      </c>
      <c r="F1064" s="129"/>
      <c r="G1064" s="129"/>
      <c r="H1064" s="61" t="s">
        <v>296</v>
      </c>
      <c r="I1064" s="76">
        <v>4</v>
      </c>
      <c r="J1064" s="63">
        <v>1472.07</v>
      </c>
      <c r="K1064" s="63">
        <v>5888.28</v>
      </c>
      <c r="L1064" s="64"/>
      <c r="Y1064" s="59"/>
      <c r="Z1064" s="65" t="s">
        <v>2663</v>
      </c>
      <c r="AA1064" s="65" t="s">
        <v>2631</v>
      </c>
      <c r="AB1064" s="70"/>
      <c r="AC1064" s="70"/>
      <c r="AD1064" s="74"/>
      <c r="AE1064" s="78"/>
    </row>
    <row r="1065" spans="1:31" x14ac:dyDescent="0.25">
      <c r="A1065" s="60" t="s">
        <v>2001</v>
      </c>
      <c r="B1065" s="126" t="s">
        <v>2664</v>
      </c>
      <c r="C1065" s="127"/>
      <c r="D1065" s="128"/>
      <c r="E1065" s="129" t="s">
        <v>964</v>
      </c>
      <c r="F1065" s="129"/>
      <c r="G1065" s="129"/>
      <c r="H1065" s="61" t="s">
        <v>965</v>
      </c>
      <c r="I1065" s="66">
        <v>0.23499999999999999</v>
      </c>
      <c r="J1065" s="63">
        <v>152908.09</v>
      </c>
      <c r="K1065" s="63">
        <v>35933.4</v>
      </c>
      <c r="L1065" s="64"/>
      <c r="Y1065" s="59"/>
      <c r="Z1065" s="65" t="s">
        <v>2664</v>
      </c>
      <c r="AA1065" s="65" t="s">
        <v>964</v>
      </c>
      <c r="AB1065" s="70"/>
      <c r="AC1065" s="70"/>
      <c r="AD1065" s="74"/>
      <c r="AE1065" s="78"/>
    </row>
    <row r="1066" spans="1:31" ht="26.25" x14ac:dyDescent="0.25">
      <c r="A1066" s="60" t="s">
        <v>2003</v>
      </c>
      <c r="B1066" s="126" t="s">
        <v>2665</v>
      </c>
      <c r="C1066" s="127"/>
      <c r="D1066" s="128"/>
      <c r="E1066" s="129" t="s">
        <v>2635</v>
      </c>
      <c r="F1066" s="129"/>
      <c r="G1066" s="129"/>
      <c r="H1066" s="61" t="s">
        <v>299</v>
      </c>
      <c r="I1066" s="76">
        <v>235</v>
      </c>
      <c r="J1066" s="63">
        <v>192.28</v>
      </c>
      <c r="K1066" s="63">
        <v>45185.8</v>
      </c>
      <c r="L1066" s="64"/>
      <c r="Y1066" s="59"/>
      <c r="Z1066" s="65" t="s">
        <v>2665</v>
      </c>
      <c r="AA1066" s="65" t="s">
        <v>2635</v>
      </c>
      <c r="AB1066" s="70"/>
      <c r="AC1066" s="70"/>
      <c r="AD1066" s="74"/>
      <c r="AE1066" s="78"/>
    </row>
    <row r="1067" spans="1:31" x14ac:dyDescent="0.25">
      <c r="A1067" s="60" t="s">
        <v>2005</v>
      </c>
      <c r="B1067" s="126" t="s">
        <v>2666</v>
      </c>
      <c r="C1067" s="127"/>
      <c r="D1067" s="128"/>
      <c r="E1067" s="129" t="s">
        <v>980</v>
      </c>
      <c r="F1067" s="129"/>
      <c r="G1067" s="129"/>
      <c r="H1067" s="61" t="s">
        <v>135</v>
      </c>
      <c r="I1067" s="72">
        <v>16.8</v>
      </c>
      <c r="J1067" s="63">
        <v>14284.93</v>
      </c>
      <c r="K1067" s="63">
        <v>239986.82</v>
      </c>
      <c r="L1067" s="64"/>
      <c r="Y1067" s="59"/>
      <c r="Z1067" s="65" t="s">
        <v>2666</v>
      </c>
      <c r="AA1067" s="65" t="s">
        <v>980</v>
      </c>
      <c r="AB1067" s="70"/>
      <c r="AC1067" s="70"/>
      <c r="AD1067" s="74"/>
      <c r="AE1067" s="78"/>
    </row>
    <row r="1068" spans="1:31" x14ac:dyDescent="0.25">
      <c r="A1068" s="60" t="s">
        <v>2007</v>
      </c>
      <c r="B1068" s="126" t="s">
        <v>2667</v>
      </c>
      <c r="C1068" s="127"/>
      <c r="D1068" s="128"/>
      <c r="E1068" s="129" t="s">
        <v>2668</v>
      </c>
      <c r="F1068" s="129"/>
      <c r="G1068" s="129"/>
      <c r="H1068" s="61" t="s">
        <v>1007</v>
      </c>
      <c r="I1068" s="71">
        <v>1.7136</v>
      </c>
      <c r="J1068" s="63">
        <v>64555.93</v>
      </c>
      <c r="K1068" s="63">
        <v>110623.03999999999</v>
      </c>
      <c r="L1068" s="64"/>
      <c r="Y1068" s="59"/>
      <c r="Z1068" s="65" t="s">
        <v>2667</v>
      </c>
      <c r="AA1068" s="65" t="s">
        <v>2668</v>
      </c>
      <c r="AB1068" s="70"/>
      <c r="AC1068" s="70"/>
      <c r="AD1068" s="74"/>
      <c r="AE1068" s="78"/>
    </row>
    <row r="1069" spans="1:31" x14ac:dyDescent="0.25">
      <c r="A1069" s="67"/>
      <c r="B1069" s="118" t="s">
        <v>1093</v>
      </c>
      <c r="C1069" s="119"/>
      <c r="D1069" s="119"/>
      <c r="E1069" s="119"/>
      <c r="F1069" s="119"/>
      <c r="G1069" s="119"/>
      <c r="H1069" s="119"/>
      <c r="I1069" s="119"/>
      <c r="J1069" s="120"/>
      <c r="K1069" s="68">
        <v>1181288.1499999999</v>
      </c>
      <c r="L1069" s="69"/>
      <c r="Y1069" s="59"/>
      <c r="Z1069" s="65"/>
      <c r="AA1069" s="65"/>
      <c r="AB1069" s="70" t="s">
        <v>1093</v>
      </c>
      <c r="AC1069" s="70"/>
      <c r="AD1069" s="74"/>
      <c r="AE1069" s="78"/>
    </row>
    <row r="1070" spans="1:31" x14ac:dyDescent="0.25">
      <c r="A1070" s="125" t="s">
        <v>981</v>
      </c>
      <c r="B1070" s="125"/>
      <c r="C1070" s="125"/>
      <c r="D1070" s="125"/>
      <c r="E1070" s="125"/>
      <c r="F1070" s="125"/>
      <c r="G1070" s="125"/>
      <c r="H1070" s="125"/>
      <c r="I1070" s="125"/>
      <c r="J1070" s="125"/>
      <c r="K1070" s="125"/>
      <c r="L1070" s="125"/>
      <c r="Y1070" s="59" t="s">
        <v>981</v>
      </c>
      <c r="Z1070" s="65"/>
      <c r="AA1070" s="65"/>
      <c r="AB1070" s="70"/>
      <c r="AC1070" s="70"/>
      <c r="AD1070" s="74"/>
      <c r="AE1070" s="78"/>
    </row>
    <row r="1071" spans="1:31" x14ac:dyDescent="0.25">
      <c r="A1071" s="60" t="s">
        <v>2009</v>
      </c>
      <c r="B1071" s="126" t="s">
        <v>2669</v>
      </c>
      <c r="C1071" s="127"/>
      <c r="D1071" s="128"/>
      <c r="E1071" s="129" t="s">
        <v>960</v>
      </c>
      <c r="F1071" s="129"/>
      <c r="G1071" s="129"/>
      <c r="H1071" s="61" t="s">
        <v>131</v>
      </c>
      <c r="I1071" s="62">
        <v>0.19</v>
      </c>
      <c r="J1071" s="63">
        <v>1143.6500000000001</v>
      </c>
      <c r="K1071" s="63">
        <v>217.29</v>
      </c>
      <c r="L1071" s="64"/>
      <c r="Y1071" s="59"/>
      <c r="Z1071" s="65" t="s">
        <v>2669</v>
      </c>
      <c r="AA1071" s="65" t="s">
        <v>960</v>
      </c>
      <c r="AB1071" s="70"/>
      <c r="AC1071" s="70"/>
      <c r="AD1071" s="74"/>
      <c r="AE1071" s="78"/>
    </row>
    <row r="1072" spans="1:31" x14ac:dyDescent="0.25">
      <c r="A1072" s="60" t="s">
        <v>2011</v>
      </c>
      <c r="B1072" s="126" t="s">
        <v>2670</v>
      </c>
      <c r="C1072" s="127"/>
      <c r="D1072" s="128"/>
      <c r="E1072" s="129" t="s">
        <v>1177</v>
      </c>
      <c r="F1072" s="129"/>
      <c r="G1072" s="129"/>
      <c r="H1072" s="61" t="s">
        <v>131</v>
      </c>
      <c r="I1072" s="66">
        <v>0.20899999999999999</v>
      </c>
      <c r="J1072" s="63">
        <v>708.8</v>
      </c>
      <c r="K1072" s="63">
        <v>148.13999999999999</v>
      </c>
      <c r="L1072" s="64"/>
      <c r="Y1072" s="59"/>
      <c r="Z1072" s="65" t="s">
        <v>2670</v>
      </c>
      <c r="AA1072" s="65" t="s">
        <v>1177</v>
      </c>
      <c r="AB1072" s="70"/>
      <c r="AC1072" s="70"/>
      <c r="AD1072" s="74"/>
      <c r="AE1072" s="78"/>
    </row>
    <row r="1073" spans="1:31" ht="26.25" x14ac:dyDescent="0.25">
      <c r="A1073" s="60" t="s">
        <v>2013</v>
      </c>
      <c r="B1073" s="126" t="s">
        <v>2671</v>
      </c>
      <c r="C1073" s="127"/>
      <c r="D1073" s="128"/>
      <c r="E1073" s="129" t="s">
        <v>968</v>
      </c>
      <c r="F1073" s="129"/>
      <c r="G1073" s="129"/>
      <c r="H1073" s="61" t="s">
        <v>78</v>
      </c>
      <c r="I1073" s="62">
        <v>0.38</v>
      </c>
      <c r="J1073" s="63">
        <v>114828.06</v>
      </c>
      <c r="K1073" s="63">
        <v>43634.66</v>
      </c>
      <c r="L1073" s="64"/>
      <c r="Y1073" s="59"/>
      <c r="Z1073" s="65" t="s">
        <v>2671</v>
      </c>
      <c r="AA1073" s="65" t="s">
        <v>968</v>
      </c>
      <c r="AB1073" s="70"/>
      <c r="AC1073" s="70"/>
      <c r="AD1073" s="74"/>
      <c r="AE1073" s="78"/>
    </row>
    <row r="1074" spans="1:31" x14ac:dyDescent="0.25">
      <c r="A1074" s="60" t="s">
        <v>2015</v>
      </c>
      <c r="B1074" s="126" t="s">
        <v>2672</v>
      </c>
      <c r="C1074" s="127"/>
      <c r="D1074" s="128"/>
      <c r="E1074" s="129" t="s">
        <v>2673</v>
      </c>
      <c r="F1074" s="129"/>
      <c r="G1074" s="129"/>
      <c r="H1074" s="61" t="s">
        <v>131</v>
      </c>
      <c r="I1074" s="71">
        <v>2.4091999999999998</v>
      </c>
      <c r="J1074" s="63">
        <v>6907.24</v>
      </c>
      <c r="K1074" s="63">
        <v>16640.919999999998</v>
      </c>
      <c r="L1074" s="64"/>
      <c r="Y1074" s="59"/>
      <c r="Z1074" s="65" t="s">
        <v>2672</v>
      </c>
      <c r="AA1074" s="65" t="s">
        <v>2673</v>
      </c>
      <c r="AB1074" s="70"/>
      <c r="AC1074" s="70"/>
      <c r="AD1074" s="74"/>
      <c r="AE1074" s="78"/>
    </row>
    <row r="1075" spans="1:31" x14ac:dyDescent="0.25">
      <c r="A1075" s="60" t="s">
        <v>2017</v>
      </c>
      <c r="B1075" s="126" t="s">
        <v>2674</v>
      </c>
      <c r="C1075" s="127"/>
      <c r="D1075" s="128"/>
      <c r="E1075" s="129" t="s">
        <v>2675</v>
      </c>
      <c r="F1075" s="129"/>
      <c r="G1075" s="129"/>
      <c r="H1075" s="61" t="s">
        <v>131</v>
      </c>
      <c r="I1075" s="71">
        <v>2.4091999999999998</v>
      </c>
      <c r="J1075" s="63">
        <v>138.15</v>
      </c>
      <c r="K1075" s="63">
        <v>332.83</v>
      </c>
      <c r="L1075" s="64"/>
      <c r="Y1075" s="59"/>
      <c r="Z1075" s="65" t="s">
        <v>2674</v>
      </c>
      <c r="AA1075" s="65" t="s">
        <v>2675</v>
      </c>
      <c r="AB1075" s="70"/>
      <c r="AC1075" s="70"/>
      <c r="AD1075" s="74"/>
      <c r="AE1075" s="78"/>
    </row>
    <row r="1076" spans="1:31" ht="26.25" x14ac:dyDescent="0.25">
      <c r="A1076" s="60" t="s">
        <v>2019</v>
      </c>
      <c r="B1076" s="126" t="s">
        <v>2676</v>
      </c>
      <c r="C1076" s="127"/>
      <c r="D1076" s="128"/>
      <c r="E1076" s="129" t="s">
        <v>2677</v>
      </c>
      <c r="F1076" s="129"/>
      <c r="G1076" s="129"/>
      <c r="H1076" s="61" t="s">
        <v>296</v>
      </c>
      <c r="I1076" s="76">
        <v>38</v>
      </c>
      <c r="J1076" s="63">
        <v>1986.44</v>
      </c>
      <c r="K1076" s="63">
        <v>75484.72</v>
      </c>
      <c r="L1076" s="64"/>
      <c r="Y1076" s="59"/>
      <c r="Z1076" s="65" t="s">
        <v>2676</v>
      </c>
      <c r="AA1076" s="65" t="s">
        <v>2677</v>
      </c>
      <c r="AB1076" s="70"/>
      <c r="AC1076" s="70"/>
      <c r="AD1076" s="74"/>
      <c r="AE1076" s="78"/>
    </row>
    <row r="1077" spans="1:31" ht="26.25" x14ac:dyDescent="0.25">
      <c r="A1077" s="60" t="s">
        <v>2021</v>
      </c>
      <c r="B1077" s="126" t="s">
        <v>2678</v>
      </c>
      <c r="C1077" s="127"/>
      <c r="D1077" s="128"/>
      <c r="E1077" s="129" t="s">
        <v>985</v>
      </c>
      <c r="F1077" s="129"/>
      <c r="G1077" s="129"/>
      <c r="H1077" s="61" t="s">
        <v>332</v>
      </c>
      <c r="I1077" s="72">
        <v>3.7</v>
      </c>
      <c r="J1077" s="63">
        <v>10212.44</v>
      </c>
      <c r="K1077" s="63">
        <v>37786.03</v>
      </c>
      <c r="L1077" s="64"/>
      <c r="Y1077" s="59"/>
      <c r="Z1077" s="65" t="s">
        <v>2678</v>
      </c>
      <c r="AA1077" s="65" t="s">
        <v>985</v>
      </c>
      <c r="AB1077" s="70"/>
      <c r="AC1077" s="70"/>
      <c r="AD1077" s="74"/>
      <c r="AE1077" s="78"/>
    </row>
    <row r="1078" spans="1:31" ht="39" x14ac:dyDescent="0.25">
      <c r="A1078" s="60" t="s">
        <v>2023</v>
      </c>
      <c r="B1078" s="126" t="s">
        <v>2679</v>
      </c>
      <c r="C1078" s="127"/>
      <c r="D1078" s="128"/>
      <c r="E1078" s="129" t="s">
        <v>2680</v>
      </c>
      <c r="F1078" s="129"/>
      <c r="G1078" s="129"/>
      <c r="H1078" s="61" t="s">
        <v>299</v>
      </c>
      <c r="I1078" s="76">
        <v>111</v>
      </c>
      <c r="J1078" s="63">
        <v>2374.15</v>
      </c>
      <c r="K1078" s="63">
        <v>263530.65000000002</v>
      </c>
      <c r="L1078" s="64"/>
      <c r="Y1078" s="59"/>
      <c r="Z1078" s="65" t="s">
        <v>2679</v>
      </c>
      <c r="AA1078" s="65" t="s">
        <v>2680</v>
      </c>
      <c r="AB1078" s="70"/>
      <c r="AC1078" s="70"/>
      <c r="AD1078" s="74"/>
      <c r="AE1078" s="78"/>
    </row>
    <row r="1079" spans="1:31" ht="39" x14ac:dyDescent="0.25">
      <c r="A1079" s="60" t="s">
        <v>2025</v>
      </c>
      <c r="B1079" s="126" t="s">
        <v>2681</v>
      </c>
      <c r="C1079" s="127"/>
      <c r="D1079" s="128"/>
      <c r="E1079" s="129" t="s">
        <v>2682</v>
      </c>
      <c r="F1079" s="129"/>
      <c r="G1079" s="129"/>
      <c r="H1079" s="61" t="s">
        <v>296</v>
      </c>
      <c r="I1079" s="76">
        <v>200</v>
      </c>
      <c r="J1079" s="63">
        <v>173.58</v>
      </c>
      <c r="K1079" s="63">
        <v>34716</v>
      </c>
      <c r="L1079" s="64"/>
      <c r="Y1079" s="59"/>
      <c r="Z1079" s="65" t="s">
        <v>2681</v>
      </c>
      <c r="AA1079" s="65" t="s">
        <v>2682</v>
      </c>
      <c r="AB1079" s="70"/>
      <c r="AC1079" s="70"/>
      <c r="AD1079" s="74"/>
      <c r="AE1079" s="78"/>
    </row>
    <row r="1080" spans="1:31" x14ac:dyDescent="0.25">
      <c r="A1080" s="67"/>
      <c r="B1080" s="118" t="s">
        <v>986</v>
      </c>
      <c r="C1080" s="119"/>
      <c r="D1080" s="119"/>
      <c r="E1080" s="119"/>
      <c r="F1080" s="119"/>
      <c r="G1080" s="119"/>
      <c r="H1080" s="119"/>
      <c r="I1080" s="119"/>
      <c r="J1080" s="120"/>
      <c r="K1080" s="68">
        <v>472491.24</v>
      </c>
      <c r="L1080" s="69"/>
      <c r="Y1080" s="59"/>
      <c r="Z1080" s="65"/>
      <c r="AA1080" s="65"/>
      <c r="AB1080" s="70" t="s">
        <v>986</v>
      </c>
      <c r="AC1080" s="70"/>
      <c r="AD1080" s="74"/>
      <c r="AE1080" s="78"/>
    </row>
    <row r="1081" spans="1:31" x14ac:dyDescent="0.25">
      <c r="A1081" s="125" t="s">
        <v>1094</v>
      </c>
      <c r="B1081" s="125"/>
      <c r="C1081" s="125"/>
      <c r="D1081" s="125"/>
      <c r="E1081" s="125"/>
      <c r="F1081" s="125"/>
      <c r="G1081" s="125"/>
      <c r="H1081" s="125"/>
      <c r="I1081" s="125"/>
      <c r="J1081" s="125"/>
      <c r="K1081" s="125"/>
      <c r="L1081" s="125"/>
      <c r="Y1081" s="59" t="s">
        <v>1094</v>
      </c>
      <c r="Z1081" s="65"/>
      <c r="AA1081" s="65"/>
      <c r="AB1081" s="70"/>
      <c r="AC1081" s="70"/>
      <c r="AD1081" s="74"/>
      <c r="AE1081" s="78"/>
    </row>
    <row r="1082" spans="1:31" ht="26.25" x14ac:dyDescent="0.25">
      <c r="A1082" s="60" t="s">
        <v>2027</v>
      </c>
      <c r="B1082" s="126" t="s">
        <v>988</v>
      </c>
      <c r="C1082" s="127"/>
      <c r="D1082" s="128"/>
      <c r="E1082" s="129" t="s">
        <v>161</v>
      </c>
      <c r="F1082" s="129"/>
      <c r="G1082" s="129"/>
      <c r="H1082" s="61" t="s">
        <v>127</v>
      </c>
      <c r="I1082" s="73">
        <v>2.5500000000000002E-3</v>
      </c>
      <c r="J1082" s="63">
        <v>92829.05</v>
      </c>
      <c r="K1082" s="63">
        <v>236.71</v>
      </c>
      <c r="L1082" s="64"/>
      <c r="Y1082" s="59"/>
      <c r="Z1082" s="65" t="s">
        <v>988</v>
      </c>
      <c r="AA1082" s="65" t="s">
        <v>161</v>
      </c>
      <c r="AB1082" s="70"/>
      <c r="AC1082" s="70"/>
      <c r="AD1082" s="74"/>
      <c r="AE1082" s="78"/>
    </row>
    <row r="1083" spans="1:31" ht="39" x14ac:dyDescent="0.25">
      <c r="A1083" s="60" t="s">
        <v>2029</v>
      </c>
      <c r="B1083" s="126" t="s">
        <v>990</v>
      </c>
      <c r="C1083" s="127"/>
      <c r="D1083" s="128"/>
      <c r="E1083" s="129" t="s">
        <v>699</v>
      </c>
      <c r="F1083" s="129"/>
      <c r="G1083" s="129"/>
      <c r="H1083" s="61" t="s">
        <v>127</v>
      </c>
      <c r="I1083" s="75">
        <v>1.2750000000000001E-3</v>
      </c>
      <c r="J1083" s="63">
        <v>84549.28</v>
      </c>
      <c r="K1083" s="63">
        <v>107.8</v>
      </c>
      <c r="L1083" s="64"/>
      <c r="Y1083" s="59"/>
      <c r="Z1083" s="65" t="s">
        <v>990</v>
      </c>
      <c r="AA1083" s="65" t="s">
        <v>699</v>
      </c>
      <c r="AB1083" s="70"/>
      <c r="AC1083" s="70"/>
      <c r="AD1083" s="74"/>
      <c r="AE1083" s="78"/>
    </row>
    <row r="1084" spans="1:31" ht="51.75" x14ac:dyDescent="0.25">
      <c r="A1084" s="60" t="s">
        <v>2031</v>
      </c>
      <c r="B1084" s="126" t="s">
        <v>992</v>
      </c>
      <c r="C1084" s="127"/>
      <c r="D1084" s="128"/>
      <c r="E1084" s="129" t="s">
        <v>121</v>
      </c>
      <c r="F1084" s="129"/>
      <c r="G1084" s="129"/>
      <c r="H1084" s="61" t="s">
        <v>118</v>
      </c>
      <c r="I1084" s="66">
        <v>2.2949999999999999</v>
      </c>
      <c r="J1084" s="63">
        <v>368.36</v>
      </c>
      <c r="K1084" s="63">
        <v>845.39</v>
      </c>
      <c r="L1084" s="64"/>
      <c r="Y1084" s="59"/>
      <c r="Z1084" s="65" t="s">
        <v>992</v>
      </c>
      <c r="AA1084" s="65" t="s">
        <v>121</v>
      </c>
      <c r="AB1084" s="70"/>
      <c r="AC1084" s="70"/>
      <c r="AD1084" s="74"/>
      <c r="AE1084" s="78"/>
    </row>
    <row r="1085" spans="1:31" ht="26.25" x14ac:dyDescent="0.25">
      <c r="A1085" s="60" t="s">
        <v>2033</v>
      </c>
      <c r="B1085" s="126" t="s">
        <v>2683</v>
      </c>
      <c r="C1085" s="127"/>
      <c r="D1085" s="128"/>
      <c r="E1085" s="129" t="s">
        <v>174</v>
      </c>
      <c r="F1085" s="129"/>
      <c r="G1085" s="129"/>
      <c r="H1085" s="61" t="s">
        <v>127</v>
      </c>
      <c r="I1085" s="75">
        <v>1.2750000000000001E-3</v>
      </c>
      <c r="J1085" s="63">
        <v>9553.25</v>
      </c>
      <c r="K1085" s="63">
        <v>12.18</v>
      </c>
      <c r="L1085" s="64"/>
      <c r="Y1085" s="59"/>
      <c r="Z1085" s="65" t="s">
        <v>2683</v>
      </c>
      <c r="AA1085" s="65" t="s">
        <v>174</v>
      </c>
      <c r="AB1085" s="70"/>
      <c r="AC1085" s="70"/>
      <c r="AD1085" s="74"/>
      <c r="AE1085" s="78"/>
    </row>
    <row r="1086" spans="1:31" x14ac:dyDescent="0.25">
      <c r="A1086" s="60" t="s">
        <v>2035</v>
      </c>
      <c r="B1086" s="126" t="s">
        <v>995</v>
      </c>
      <c r="C1086" s="127"/>
      <c r="D1086" s="128"/>
      <c r="E1086" s="129" t="s">
        <v>1177</v>
      </c>
      <c r="F1086" s="129"/>
      <c r="G1086" s="129"/>
      <c r="H1086" s="61" t="s">
        <v>131</v>
      </c>
      <c r="I1086" s="66">
        <v>1.2749999999999999</v>
      </c>
      <c r="J1086" s="63">
        <v>708.79</v>
      </c>
      <c r="K1086" s="63">
        <v>903.71</v>
      </c>
      <c r="L1086" s="64"/>
      <c r="Y1086" s="59"/>
      <c r="Z1086" s="65" t="s">
        <v>995</v>
      </c>
      <c r="AA1086" s="65" t="s">
        <v>1177</v>
      </c>
      <c r="AB1086" s="70"/>
      <c r="AC1086" s="70"/>
      <c r="AD1086" s="74"/>
      <c r="AE1086" s="78"/>
    </row>
    <row r="1087" spans="1:31" ht="26.25" x14ac:dyDescent="0.25">
      <c r="A1087" s="60" t="s">
        <v>2037</v>
      </c>
      <c r="B1087" s="126" t="s">
        <v>2684</v>
      </c>
      <c r="C1087" s="127"/>
      <c r="D1087" s="128"/>
      <c r="E1087" s="129" t="s">
        <v>828</v>
      </c>
      <c r="F1087" s="129"/>
      <c r="G1087" s="129"/>
      <c r="H1087" s="61" t="s">
        <v>127</v>
      </c>
      <c r="I1087" s="73">
        <v>2.5500000000000002E-3</v>
      </c>
      <c r="J1087" s="63">
        <v>11414.83</v>
      </c>
      <c r="K1087" s="63">
        <v>29.11</v>
      </c>
      <c r="L1087" s="64"/>
      <c r="Y1087" s="59"/>
      <c r="Z1087" s="65" t="s">
        <v>2684</v>
      </c>
      <c r="AA1087" s="65" t="s">
        <v>828</v>
      </c>
      <c r="AB1087" s="70"/>
      <c r="AC1087" s="70"/>
      <c r="AD1087" s="74"/>
      <c r="AE1087" s="78"/>
    </row>
    <row r="1088" spans="1:31" x14ac:dyDescent="0.25">
      <c r="A1088" s="130" t="s">
        <v>916</v>
      </c>
      <c r="B1088" s="130"/>
      <c r="C1088" s="130"/>
      <c r="D1088" s="130"/>
      <c r="E1088" s="130"/>
      <c r="F1088" s="130"/>
      <c r="G1088" s="130"/>
      <c r="H1088" s="130"/>
      <c r="I1088" s="130"/>
      <c r="J1088" s="130"/>
      <c r="K1088" s="130"/>
      <c r="L1088" s="130"/>
      <c r="Y1088" s="59"/>
      <c r="Z1088" s="65"/>
      <c r="AA1088" s="65"/>
      <c r="AB1088" s="70"/>
      <c r="AC1088" s="70"/>
      <c r="AD1088" s="74" t="s">
        <v>916</v>
      </c>
      <c r="AE1088" s="78"/>
    </row>
    <row r="1089" spans="1:31" x14ac:dyDescent="0.25">
      <c r="A1089" s="60" t="s">
        <v>2039</v>
      </c>
      <c r="B1089" s="126" t="s">
        <v>2685</v>
      </c>
      <c r="C1089" s="127"/>
      <c r="D1089" s="128"/>
      <c r="E1089" s="129" t="s">
        <v>856</v>
      </c>
      <c r="F1089" s="129"/>
      <c r="G1089" s="129"/>
      <c r="H1089" s="61" t="s">
        <v>296</v>
      </c>
      <c r="I1089" s="76">
        <v>1</v>
      </c>
      <c r="J1089" s="63">
        <v>3397.21</v>
      </c>
      <c r="K1089" s="63">
        <v>3397.21</v>
      </c>
      <c r="L1089" s="64"/>
      <c r="Y1089" s="59"/>
      <c r="Z1089" s="65" t="s">
        <v>2685</v>
      </c>
      <c r="AA1089" s="65" t="s">
        <v>856</v>
      </c>
      <c r="AB1089" s="70"/>
      <c r="AC1089" s="70"/>
      <c r="AD1089" s="74"/>
      <c r="AE1089" s="78"/>
    </row>
    <row r="1090" spans="1:31" x14ac:dyDescent="0.25">
      <c r="A1090" s="60" t="s">
        <v>2041</v>
      </c>
      <c r="B1090" s="126" t="s">
        <v>2686</v>
      </c>
      <c r="C1090" s="127"/>
      <c r="D1090" s="128"/>
      <c r="E1090" s="129" t="s">
        <v>2687</v>
      </c>
      <c r="F1090" s="129"/>
      <c r="G1090" s="129"/>
      <c r="H1090" s="61" t="s">
        <v>296</v>
      </c>
      <c r="I1090" s="76">
        <v>1</v>
      </c>
      <c r="J1090" s="63">
        <v>8802.0400000000009</v>
      </c>
      <c r="K1090" s="63">
        <v>8802.0400000000009</v>
      </c>
      <c r="L1090" s="64"/>
      <c r="Y1090" s="59"/>
      <c r="Z1090" s="65" t="s">
        <v>2686</v>
      </c>
      <c r="AA1090" s="65" t="s">
        <v>2687</v>
      </c>
      <c r="AB1090" s="70"/>
      <c r="AC1090" s="70"/>
      <c r="AD1090" s="74"/>
      <c r="AE1090" s="78"/>
    </row>
    <row r="1091" spans="1:31" x14ac:dyDescent="0.25">
      <c r="A1091" s="60" t="s">
        <v>2043</v>
      </c>
      <c r="B1091" s="126" t="s">
        <v>2688</v>
      </c>
      <c r="C1091" s="127"/>
      <c r="D1091" s="128"/>
      <c r="E1091" s="129" t="s">
        <v>858</v>
      </c>
      <c r="F1091" s="129"/>
      <c r="G1091" s="129"/>
      <c r="H1091" s="61" t="s">
        <v>296</v>
      </c>
      <c r="I1091" s="76">
        <v>5</v>
      </c>
      <c r="J1091" s="63">
        <v>1343.3</v>
      </c>
      <c r="K1091" s="63">
        <v>6716.5</v>
      </c>
      <c r="L1091" s="64"/>
      <c r="Y1091" s="59"/>
      <c r="Z1091" s="65" t="s">
        <v>2688</v>
      </c>
      <c r="AA1091" s="65" t="s">
        <v>858</v>
      </c>
      <c r="AB1091" s="70"/>
      <c r="AC1091" s="70"/>
      <c r="AD1091" s="74"/>
      <c r="AE1091" s="78"/>
    </row>
    <row r="1092" spans="1:31" x14ac:dyDescent="0.25">
      <c r="A1092" s="60" t="s">
        <v>2045</v>
      </c>
      <c r="B1092" s="126" t="s">
        <v>2689</v>
      </c>
      <c r="C1092" s="127"/>
      <c r="D1092" s="128"/>
      <c r="E1092" s="129" t="s">
        <v>2690</v>
      </c>
      <c r="F1092" s="129"/>
      <c r="G1092" s="129"/>
      <c r="H1092" s="61" t="s">
        <v>296</v>
      </c>
      <c r="I1092" s="76">
        <v>1</v>
      </c>
      <c r="J1092" s="63">
        <v>131.83000000000001</v>
      </c>
      <c r="K1092" s="63">
        <v>131.83000000000001</v>
      </c>
      <c r="L1092" s="64"/>
      <c r="Y1092" s="59"/>
      <c r="Z1092" s="65" t="s">
        <v>2689</v>
      </c>
      <c r="AA1092" s="65" t="s">
        <v>2690</v>
      </c>
      <c r="AB1092" s="70"/>
      <c r="AC1092" s="70"/>
      <c r="AD1092" s="74"/>
      <c r="AE1092" s="78"/>
    </row>
    <row r="1093" spans="1:31" x14ac:dyDescent="0.25">
      <c r="A1093" s="60" t="s">
        <v>2047</v>
      </c>
      <c r="B1093" s="126" t="s">
        <v>2691</v>
      </c>
      <c r="C1093" s="127"/>
      <c r="D1093" s="128"/>
      <c r="E1093" s="129" t="s">
        <v>2692</v>
      </c>
      <c r="F1093" s="129"/>
      <c r="G1093" s="129"/>
      <c r="H1093" s="61" t="s">
        <v>296</v>
      </c>
      <c r="I1093" s="76">
        <v>1</v>
      </c>
      <c r="J1093" s="63">
        <v>147.79</v>
      </c>
      <c r="K1093" s="63">
        <v>147.79</v>
      </c>
      <c r="L1093" s="64"/>
      <c r="Y1093" s="59"/>
      <c r="Z1093" s="65" t="s">
        <v>2691</v>
      </c>
      <c r="AA1093" s="65" t="s">
        <v>2692</v>
      </c>
      <c r="AB1093" s="70"/>
      <c r="AC1093" s="70"/>
      <c r="AD1093" s="74"/>
      <c r="AE1093" s="78"/>
    </row>
    <row r="1094" spans="1:31" x14ac:dyDescent="0.25">
      <c r="A1094" s="60" t="s">
        <v>2049</v>
      </c>
      <c r="B1094" s="126" t="s">
        <v>2693</v>
      </c>
      <c r="C1094" s="127"/>
      <c r="D1094" s="128"/>
      <c r="E1094" s="129" t="s">
        <v>2694</v>
      </c>
      <c r="F1094" s="129"/>
      <c r="G1094" s="129"/>
      <c r="H1094" s="61" t="s">
        <v>296</v>
      </c>
      <c r="I1094" s="76">
        <v>1</v>
      </c>
      <c r="J1094" s="63">
        <v>2246.9499999999998</v>
      </c>
      <c r="K1094" s="63">
        <v>2246.9499999999998</v>
      </c>
      <c r="L1094" s="64"/>
      <c r="Y1094" s="59"/>
      <c r="Z1094" s="65" t="s">
        <v>2693</v>
      </c>
      <c r="AA1094" s="65" t="s">
        <v>2694</v>
      </c>
      <c r="AB1094" s="70"/>
      <c r="AC1094" s="70"/>
      <c r="AD1094" s="74"/>
      <c r="AE1094" s="78"/>
    </row>
    <row r="1095" spans="1:31" x14ac:dyDescent="0.25">
      <c r="A1095" s="60" t="s">
        <v>2051</v>
      </c>
      <c r="B1095" s="126" t="s">
        <v>2695</v>
      </c>
      <c r="C1095" s="127"/>
      <c r="D1095" s="128"/>
      <c r="E1095" s="129" t="s">
        <v>2696</v>
      </c>
      <c r="F1095" s="129"/>
      <c r="G1095" s="129"/>
      <c r="H1095" s="61" t="s">
        <v>296</v>
      </c>
      <c r="I1095" s="76">
        <v>1</v>
      </c>
      <c r="J1095" s="63">
        <v>4702.9799999999996</v>
      </c>
      <c r="K1095" s="63">
        <v>4702.9799999999996</v>
      </c>
      <c r="L1095" s="64"/>
      <c r="Y1095" s="59"/>
      <c r="Z1095" s="65" t="s">
        <v>2695</v>
      </c>
      <c r="AA1095" s="65" t="s">
        <v>2696</v>
      </c>
      <c r="AB1095" s="70"/>
      <c r="AC1095" s="70"/>
      <c r="AD1095" s="74"/>
      <c r="AE1095" s="78"/>
    </row>
    <row r="1096" spans="1:31" x14ac:dyDescent="0.25">
      <c r="A1096" s="60" t="s">
        <v>2053</v>
      </c>
      <c r="B1096" s="126" t="s">
        <v>1011</v>
      </c>
      <c r="C1096" s="127"/>
      <c r="D1096" s="128"/>
      <c r="E1096" s="129" t="s">
        <v>2697</v>
      </c>
      <c r="F1096" s="129"/>
      <c r="G1096" s="129"/>
      <c r="H1096" s="61" t="s">
        <v>296</v>
      </c>
      <c r="I1096" s="76">
        <v>1</v>
      </c>
      <c r="J1096" s="63">
        <v>4200.75</v>
      </c>
      <c r="K1096" s="63">
        <v>4200.75</v>
      </c>
      <c r="L1096" s="64"/>
      <c r="Y1096" s="59"/>
      <c r="Z1096" s="65" t="s">
        <v>1011</v>
      </c>
      <c r="AA1096" s="65" t="s">
        <v>2697</v>
      </c>
      <c r="AB1096" s="70"/>
      <c r="AC1096" s="70"/>
      <c r="AD1096" s="74"/>
      <c r="AE1096" s="78"/>
    </row>
    <row r="1097" spans="1:31" x14ac:dyDescent="0.25">
      <c r="A1097" s="60" t="s">
        <v>2055</v>
      </c>
      <c r="B1097" s="126" t="s">
        <v>1013</v>
      </c>
      <c r="C1097" s="127"/>
      <c r="D1097" s="128"/>
      <c r="E1097" s="129" t="s">
        <v>999</v>
      </c>
      <c r="F1097" s="129"/>
      <c r="G1097" s="129"/>
      <c r="H1097" s="61" t="s">
        <v>296</v>
      </c>
      <c r="I1097" s="76">
        <v>1</v>
      </c>
      <c r="J1097" s="63">
        <v>1884.85</v>
      </c>
      <c r="K1097" s="63">
        <v>1884.85</v>
      </c>
      <c r="L1097" s="64"/>
      <c r="Y1097" s="59"/>
      <c r="Z1097" s="65" t="s">
        <v>1013</v>
      </c>
      <c r="AA1097" s="65" t="s">
        <v>999</v>
      </c>
      <c r="AB1097" s="70"/>
      <c r="AC1097" s="70"/>
      <c r="AD1097" s="74"/>
      <c r="AE1097" s="78"/>
    </row>
    <row r="1098" spans="1:31" x14ac:dyDescent="0.25">
      <c r="A1098" s="60" t="s">
        <v>2057</v>
      </c>
      <c r="B1098" s="126" t="s">
        <v>2698</v>
      </c>
      <c r="C1098" s="127"/>
      <c r="D1098" s="128"/>
      <c r="E1098" s="129" t="s">
        <v>2699</v>
      </c>
      <c r="F1098" s="129"/>
      <c r="G1098" s="129"/>
      <c r="H1098" s="61" t="s">
        <v>296</v>
      </c>
      <c r="I1098" s="76">
        <v>1</v>
      </c>
      <c r="J1098" s="63">
        <v>866.55</v>
      </c>
      <c r="K1098" s="63">
        <v>866.55</v>
      </c>
      <c r="L1098" s="64"/>
      <c r="Y1098" s="59"/>
      <c r="Z1098" s="65" t="s">
        <v>2698</v>
      </c>
      <c r="AA1098" s="65" t="s">
        <v>2699</v>
      </c>
      <c r="AB1098" s="70"/>
      <c r="AC1098" s="70"/>
      <c r="AD1098" s="74"/>
      <c r="AE1098" s="78"/>
    </row>
    <row r="1099" spans="1:31" x14ac:dyDescent="0.25">
      <c r="A1099" s="60" t="s">
        <v>2059</v>
      </c>
      <c r="B1099" s="126" t="s">
        <v>2700</v>
      </c>
      <c r="C1099" s="127"/>
      <c r="D1099" s="128"/>
      <c r="E1099" s="129" t="s">
        <v>1001</v>
      </c>
      <c r="F1099" s="129"/>
      <c r="G1099" s="129"/>
      <c r="H1099" s="61" t="s">
        <v>296</v>
      </c>
      <c r="I1099" s="76">
        <v>1</v>
      </c>
      <c r="J1099" s="63">
        <v>595.71</v>
      </c>
      <c r="K1099" s="63">
        <v>595.71</v>
      </c>
      <c r="L1099" s="64"/>
      <c r="Y1099" s="59"/>
      <c r="Z1099" s="65" t="s">
        <v>2700</v>
      </c>
      <c r="AA1099" s="65" t="s">
        <v>1001</v>
      </c>
      <c r="AB1099" s="70"/>
      <c r="AC1099" s="70"/>
      <c r="AD1099" s="74"/>
      <c r="AE1099" s="78"/>
    </row>
    <row r="1100" spans="1:31" x14ac:dyDescent="0.25">
      <c r="A1100" s="60" t="s">
        <v>2061</v>
      </c>
      <c r="B1100" s="126" t="s">
        <v>2701</v>
      </c>
      <c r="C1100" s="127"/>
      <c r="D1100" s="128"/>
      <c r="E1100" s="129" t="s">
        <v>2702</v>
      </c>
      <c r="F1100" s="129"/>
      <c r="G1100" s="129"/>
      <c r="H1100" s="61" t="s">
        <v>296</v>
      </c>
      <c r="I1100" s="76">
        <v>1</v>
      </c>
      <c r="J1100" s="63">
        <v>739.74</v>
      </c>
      <c r="K1100" s="63">
        <v>739.74</v>
      </c>
      <c r="L1100" s="64"/>
      <c r="Y1100" s="59"/>
      <c r="Z1100" s="65" t="s">
        <v>2701</v>
      </c>
      <c r="AA1100" s="65" t="s">
        <v>2702</v>
      </c>
      <c r="AB1100" s="70"/>
      <c r="AC1100" s="70"/>
      <c r="AD1100" s="74"/>
      <c r="AE1100" s="78"/>
    </row>
    <row r="1101" spans="1:31" ht="39" x14ac:dyDescent="0.25">
      <c r="A1101" s="60" t="s">
        <v>2063</v>
      </c>
      <c r="B1101" s="126" t="s">
        <v>2703</v>
      </c>
      <c r="C1101" s="127"/>
      <c r="D1101" s="128"/>
      <c r="E1101" s="129" t="s">
        <v>799</v>
      </c>
      <c r="F1101" s="129"/>
      <c r="G1101" s="129"/>
      <c r="H1101" s="61" t="s">
        <v>78</v>
      </c>
      <c r="I1101" s="62">
        <v>0.03</v>
      </c>
      <c r="J1101" s="63">
        <v>46272.22</v>
      </c>
      <c r="K1101" s="63">
        <v>1388.17</v>
      </c>
      <c r="L1101" s="64"/>
      <c r="Y1101" s="59"/>
      <c r="Z1101" s="65" t="s">
        <v>2703</v>
      </c>
      <c r="AA1101" s="65" t="s">
        <v>799</v>
      </c>
      <c r="AB1101" s="70"/>
      <c r="AC1101" s="70"/>
      <c r="AD1101" s="74"/>
      <c r="AE1101" s="78"/>
    </row>
    <row r="1102" spans="1:31" x14ac:dyDescent="0.25">
      <c r="A1102" s="60" t="s">
        <v>2065</v>
      </c>
      <c r="B1102" s="126" t="s">
        <v>2704</v>
      </c>
      <c r="C1102" s="127"/>
      <c r="D1102" s="128"/>
      <c r="E1102" s="129" t="s">
        <v>2705</v>
      </c>
      <c r="F1102" s="129"/>
      <c r="G1102" s="129"/>
      <c r="H1102" s="61" t="s">
        <v>296</v>
      </c>
      <c r="I1102" s="76">
        <v>1</v>
      </c>
      <c r="J1102" s="63">
        <v>194.89</v>
      </c>
      <c r="K1102" s="63">
        <v>194.89</v>
      </c>
      <c r="L1102" s="64"/>
      <c r="Y1102" s="59"/>
      <c r="Z1102" s="65" t="s">
        <v>2704</v>
      </c>
      <c r="AA1102" s="65" t="s">
        <v>2705</v>
      </c>
      <c r="AB1102" s="70"/>
      <c r="AC1102" s="70"/>
      <c r="AD1102" s="74"/>
      <c r="AE1102" s="78"/>
    </row>
    <row r="1103" spans="1:31" x14ac:dyDescent="0.25">
      <c r="A1103" s="60" t="s">
        <v>2067</v>
      </c>
      <c r="B1103" s="126" t="s">
        <v>2706</v>
      </c>
      <c r="C1103" s="127"/>
      <c r="D1103" s="128"/>
      <c r="E1103" s="129" t="s">
        <v>2707</v>
      </c>
      <c r="F1103" s="129"/>
      <c r="G1103" s="129"/>
      <c r="H1103" s="61" t="s">
        <v>296</v>
      </c>
      <c r="I1103" s="76">
        <v>1</v>
      </c>
      <c r="J1103" s="63">
        <v>665.93</v>
      </c>
      <c r="K1103" s="63">
        <v>665.93</v>
      </c>
      <c r="L1103" s="64"/>
      <c r="Y1103" s="59"/>
      <c r="Z1103" s="65" t="s">
        <v>2706</v>
      </c>
      <c r="AA1103" s="65" t="s">
        <v>2707</v>
      </c>
      <c r="AB1103" s="70"/>
      <c r="AC1103" s="70"/>
      <c r="AD1103" s="74"/>
      <c r="AE1103" s="78"/>
    </row>
    <row r="1104" spans="1:31" x14ac:dyDescent="0.25">
      <c r="A1104" s="60" t="s">
        <v>2069</v>
      </c>
      <c r="B1104" s="126" t="s">
        <v>2708</v>
      </c>
      <c r="C1104" s="127"/>
      <c r="D1104" s="128"/>
      <c r="E1104" s="129" t="s">
        <v>2709</v>
      </c>
      <c r="F1104" s="129"/>
      <c r="G1104" s="129"/>
      <c r="H1104" s="61" t="s">
        <v>296</v>
      </c>
      <c r="I1104" s="76">
        <v>1</v>
      </c>
      <c r="J1104" s="63">
        <v>152.97999999999999</v>
      </c>
      <c r="K1104" s="63">
        <v>152.97999999999999</v>
      </c>
      <c r="L1104" s="64"/>
      <c r="Y1104" s="59"/>
      <c r="Z1104" s="65" t="s">
        <v>2708</v>
      </c>
      <c r="AA1104" s="65" t="s">
        <v>2709</v>
      </c>
      <c r="AB1104" s="70"/>
      <c r="AC1104" s="70"/>
      <c r="AD1104" s="74"/>
      <c r="AE1104" s="78"/>
    </row>
    <row r="1105" spans="1:31" ht="26.25" x14ac:dyDescent="0.25">
      <c r="A1105" s="60" t="s">
        <v>2071</v>
      </c>
      <c r="B1105" s="126" t="s">
        <v>2710</v>
      </c>
      <c r="C1105" s="127"/>
      <c r="D1105" s="128"/>
      <c r="E1105" s="129" t="s">
        <v>1004</v>
      </c>
      <c r="F1105" s="129"/>
      <c r="G1105" s="129"/>
      <c r="H1105" s="61" t="s">
        <v>296</v>
      </c>
      <c r="I1105" s="76">
        <v>2</v>
      </c>
      <c r="J1105" s="63">
        <v>6926.7</v>
      </c>
      <c r="K1105" s="63">
        <v>13853.4</v>
      </c>
      <c r="L1105" s="64"/>
      <c r="Y1105" s="59"/>
      <c r="Z1105" s="65" t="s">
        <v>2710</v>
      </c>
      <c r="AA1105" s="65" t="s">
        <v>1004</v>
      </c>
      <c r="AB1105" s="70"/>
      <c r="AC1105" s="70"/>
      <c r="AD1105" s="74"/>
      <c r="AE1105" s="78"/>
    </row>
    <row r="1106" spans="1:31" ht="26.25" x14ac:dyDescent="0.25">
      <c r="A1106" s="60" t="s">
        <v>2073</v>
      </c>
      <c r="B1106" s="126" t="s">
        <v>2711</v>
      </c>
      <c r="C1106" s="127"/>
      <c r="D1106" s="128"/>
      <c r="E1106" s="129" t="s">
        <v>2712</v>
      </c>
      <c r="F1106" s="129"/>
      <c r="G1106" s="129"/>
      <c r="H1106" s="61" t="s">
        <v>131</v>
      </c>
      <c r="I1106" s="66">
        <v>0.90400000000000003</v>
      </c>
      <c r="J1106" s="63">
        <v>31187.45</v>
      </c>
      <c r="K1106" s="63">
        <v>28193.45</v>
      </c>
      <c r="L1106" s="64"/>
      <c r="Y1106" s="59"/>
      <c r="Z1106" s="65" t="s">
        <v>2711</v>
      </c>
      <c r="AA1106" s="65" t="s">
        <v>2712</v>
      </c>
      <c r="AB1106" s="70"/>
      <c r="AC1106" s="70"/>
      <c r="AD1106" s="74"/>
      <c r="AE1106" s="78"/>
    </row>
    <row r="1107" spans="1:31" x14ac:dyDescent="0.25">
      <c r="A1107" s="60" t="s">
        <v>2075</v>
      </c>
      <c r="B1107" s="126" t="s">
        <v>2713</v>
      </c>
      <c r="C1107" s="127"/>
      <c r="D1107" s="128"/>
      <c r="E1107" s="129" t="s">
        <v>2714</v>
      </c>
      <c r="F1107" s="129"/>
      <c r="G1107" s="129"/>
      <c r="H1107" s="61" t="s">
        <v>78</v>
      </c>
      <c r="I1107" s="62">
        <v>0.04</v>
      </c>
      <c r="J1107" s="63">
        <v>501.94</v>
      </c>
      <c r="K1107" s="63">
        <v>20.079999999999998</v>
      </c>
      <c r="L1107" s="64"/>
      <c r="Y1107" s="59"/>
      <c r="Z1107" s="65" t="s">
        <v>2713</v>
      </c>
      <c r="AA1107" s="65" t="s">
        <v>2714</v>
      </c>
      <c r="AB1107" s="70"/>
      <c r="AC1107" s="70"/>
      <c r="AD1107" s="74"/>
      <c r="AE1107" s="78"/>
    </row>
    <row r="1108" spans="1:31" x14ac:dyDescent="0.25">
      <c r="A1108" s="60" t="s">
        <v>2077</v>
      </c>
      <c r="B1108" s="126" t="s">
        <v>2715</v>
      </c>
      <c r="C1108" s="127"/>
      <c r="D1108" s="128"/>
      <c r="E1108" s="129" t="s">
        <v>2716</v>
      </c>
      <c r="F1108" s="129"/>
      <c r="G1108" s="129"/>
      <c r="H1108" s="61" t="s">
        <v>299</v>
      </c>
      <c r="I1108" s="76">
        <v>1</v>
      </c>
      <c r="J1108" s="63">
        <v>138.69</v>
      </c>
      <c r="K1108" s="63">
        <v>138.69</v>
      </c>
      <c r="L1108" s="64"/>
      <c r="Y1108" s="59"/>
      <c r="Z1108" s="65" t="s">
        <v>2715</v>
      </c>
      <c r="AA1108" s="65" t="s">
        <v>2716</v>
      </c>
      <c r="AB1108" s="70"/>
      <c r="AC1108" s="70"/>
      <c r="AD1108" s="74"/>
      <c r="AE1108" s="78"/>
    </row>
    <row r="1109" spans="1:31" x14ac:dyDescent="0.25">
      <c r="A1109" s="60" t="s">
        <v>2079</v>
      </c>
      <c r="B1109" s="126" t="s">
        <v>2717</v>
      </c>
      <c r="C1109" s="127"/>
      <c r="D1109" s="128"/>
      <c r="E1109" s="129" t="s">
        <v>2718</v>
      </c>
      <c r="F1109" s="129"/>
      <c r="G1109" s="129"/>
      <c r="H1109" s="61" t="s">
        <v>296</v>
      </c>
      <c r="I1109" s="76">
        <v>2</v>
      </c>
      <c r="J1109" s="63">
        <v>111.3</v>
      </c>
      <c r="K1109" s="63">
        <v>222.6</v>
      </c>
      <c r="L1109" s="64"/>
      <c r="Y1109" s="59"/>
      <c r="Z1109" s="65" t="s">
        <v>2717</v>
      </c>
      <c r="AA1109" s="65" t="s">
        <v>2718</v>
      </c>
      <c r="AB1109" s="70"/>
      <c r="AC1109" s="70"/>
      <c r="AD1109" s="74"/>
      <c r="AE1109" s="78"/>
    </row>
    <row r="1110" spans="1:31" ht="26.25" x14ac:dyDescent="0.25">
      <c r="A1110" s="60" t="s">
        <v>2081</v>
      </c>
      <c r="B1110" s="126" t="s">
        <v>2719</v>
      </c>
      <c r="C1110" s="127"/>
      <c r="D1110" s="128"/>
      <c r="E1110" s="129" t="s">
        <v>1006</v>
      </c>
      <c r="F1110" s="129"/>
      <c r="G1110" s="129"/>
      <c r="H1110" s="61" t="s">
        <v>1007</v>
      </c>
      <c r="I1110" s="71">
        <v>2.0500000000000001E-2</v>
      </c>
      <c r="J1110" s="63">
        <v>170742.44</v>
      </c>
      <c r="K1110" s="63">
        <v>3500.22</v>
      </c>
      <c r="L1110" s="64"/>
      <c r="Y1110" s="59"/>
      <c r="Z1110" s="65" t="s">
        <v>2719</v>
      </c>
      <c r="AA1110" s="65" t="s">
        <v>1006</v>
      </c>
      <c r="AB1110" s="70"/>
      <c r="AC1110" s="70"/>
      <c r="AD1110" s="74"/>
      <c r="AE1110" s="78"/>
    </row>
    <row r="1111" spans="1:31" ht="26.25" x14ac:dyDescent="0.25">
      <c r="A1111" s="60" t="s">
        <v>2083</v>
      </c>
      <c r="B1111" s="126" t="s">
        <v>2720</v>
      </c>
      <c r="C1111" s="127"/>
      <c r="D1111" s="128"/>
      <c r="E1111" s="129" t="s">
        <v>2480</v>
      </c>
      <c r="F1111" s="129"/>
      <c r="G1111" s="129"/>
      <c r="H1111" s="61" t="s">
        <v>296</v>
      </c>
      <c r="I1111" s="62">
        <v>0.18</v>
      </c>
      <c r="J1111" s="63">
        <v>5189.47</v>
      </c>
      <c r="K1111" s="63">
        <v>934.1</v>
      </c>
      <c r="L1111" s="64"/>
      <c r="Y1111" s="59"/>
      <c r="Z1111" s="65" t="s">
        <v>2720</v>
      </c>
      <c r="AA1111" s="65" t="s">
        <v>2480</v>
      </c>
      <c r="AB1111" s="70"/>
      <c r="AC1111" s="70"/>
      <c r="AD1111" s="74"/>
      <c r="AE1111" s="78"/>
    </row>
    <row r="1112" spans="1:31" x14ac:dyDescent="0.25">
      <c r="A1112" s="60" t="s">
        <v>2085</v>
      </c>
      <c r="B1112" s="126" t="s">
        <v>2721</v>
      </c>
      <c r="C1112" s="127"/>
      <c r="D1112" s="128"/>
      <c r="E1112" s="129" t="s">
        <v>2722</v>
      </c>
      <c r="F1112" s="129"/>
      <c r="G1112" s="129"/>
      <c r="H1112" s="61" t="s">
        <v>78</v>
      </c>
      <c r="I1112" s="62">
        <v>0.09</v>
      </c>
      <c r="J1112" s="63">
        <v>1821.25</v>
      </c>
      <c r="K1112" s="63">
        <v>163.91</v>
      </c>
      <c r="L1112" s="64"/>
      <c r="Y1112" s="59"/>
      <c r="Z1112" s="65" t="s">
        <v>2721</v>
      </c>
      <c r="AA1112" s="65" t="s">
        <v>2722</v>
      </c>
      <c r="AB1112" s="70"/>
      <c r="AC1112" s="70"/>
      <c r="AD1112" s="74"/>
      <c r="AE1112" s="78"/>
    </row>
    <row r="1113" spans="1:31" ht="51.75" x14ac:dyDescent="0.25">
      <c r="A1113" s="60" t="s">
        <v>2087</v>
      </c>
      <c r="B1113" s="126" t="s">
        <v>2723</v>
      </c>
      <c r="C1113" s="127"/>
      <c r="D1113" s="128"/>
      <c r="E1113" s="129" t="s">
        <v>2724</v>
      </c>
      <c r="F1113" s="129"/>
      <c r="G1113" s="129"/>
      <c r="H1113" s="61" t="s">
        <v>1449</v>
      </c>
      <c r="I1113" s="76">
        <v>2</v>
      </c>
      <c r="J1113" s="63">
        <v>793.68</v>
      </c>
      <c r="K1113" s="63">
        <v>1587.36</v>
      </c>
      <c r="L1113" s="64"/>
      <c r="Y1113" s="59"/>
      <c r="Z1113" s="65" t="s">
        <v>2723</v>
      </c>
      <c r="AA1113" s="65" t="s">
        <v>2724</v>
      </c>
      <c r="AB1113" s="70"/>
      <c r="AC1113" s="70"/>
      <c r="AD1113" s="74"/>
      <c r="AE1113" s="78"/>
    </row>
    <row r="1114" spans="1:31" x14ac:dyDescent="0.25">
      <c r="A1114" s="60" t="s">
        <v>2089</v>
      </c>
      <c r="B1114" s="126" t="s">
        <v>2725</v>
      </c>
      <c r="C1114" s="127"/>
      <c r="D1114" s="128"/>
      <c r="E1114" s="129" t="s">
        <v>2726</v>
      </c>
      <c r="F1114" s="129"/>
      <c r="G1114" s="129"/>
      <c r="H1114" s="61" t="s">
        <v>78</v>
      </c>
      <c r="I1114" s="62">
        <v>0.08</v>
      </c>
      <c r="J1114" s="63">
        <v>20123.82</v>
      </c>
      <c r="K1114" s="63">
        <v>1609.91</v>
      </c>
      <c r="L1114" s="64"/>
      <c r="Y1114" s="59"/>
      <c r="Z1114" s="65" t="s">
        <v>2725</v>
      </c>
      <c r="AA1114" s="65" t="s">
        <v>2726</v>
      </c>
      <c r="AB1114" s="70"/>
      <c r="AC1114" s="70"/>
      <c r="AD1114" s="74"/>
      <c r="AE1114" s="78"/>
    </row>
    <row r="1115" spans="1:31" ht="39" x14ac:dyDescent="0.25">
      <c r="A1115" s="60" t="s">
        <v>2091</v>
      </c>
      <c r="B1115" s="126" t="s">
        <v>2727</v>
      </c>
      <c r="C1115" s="127"/>
      <c r="D1115" s="128"/>
      <c r="E1115" s="129" t="s">
        <v>2728</v>
      </c>
      <c r="F1115" s="129"/>
      <c r="G1115" s="129"/>
      <c r="H1115" s="61" t="s">
        <v>78</v>
      </c>
      <c r="I1115" s="62">
        <v>0.02</v>
      </c>
      <c r="J1115" s="63">
        <v>24064.65</v>
      </c>
      <c r="K1115" s="63">
        <v>481.29</v>
      </c>
      <c r="L1115" s="64"/>
      <c r="Y1115" s="59"/>
      <c r="Z1115" s="65" t="s">
        <v>2727</v>
      </c>
      <c r="AA1115" s="65" t="s">
        <v>2728</v>
      </c>
      <c r="AB1115" s="70"/>
      <c r="AC1115" s="70"/>
      <c r="AD1115" s="74"/>
      <c r="AE1115" s="78"/>
    </row>
    <row r="1116" spans="1:31" x14ac:dyDescent="0.25">
      <c r="A1116" s="60" t="s">
        <v>2093</v>
      </c>
      <c r="B1116" s="126" t="s">
        <v>2729</v>
      </c>
      <c r="C1116" s="127"/>
      <c r="D1116" s="128"/>
      <c r="E1116" s="129" t="s">
        <v>2730</v>
      </c>
      <c r="F1116" s="129"/>
      <c r="G1116" s="129"/>
      <c r="H1116" s="61" t="s">
        <v>299</v>
      </c>
      <c r="I1116" s="72">
        <v>20.5</v>
      </c>
      <c r="J1116" s="63">
        <v>55.67</v>
      </c>
      <c r="K1116" s="63">
        <v>1141.24</v>
      </c>
      <c r="L1116" s="64"/>
      <c r="Y1116" s="59"/>
      <c r="Z1116" s="65" t="s">
        <v>2729</v>
      </c>
      <c r="AA1116" s="65" t="s">
        <v>2730</v>
      </c>
      <c r="AB1116" s="70"/>
      <c r="AC1116" s="70"/>
      <c r="AD1116" s="74"/>
      <c r="AE1116" s="78"/>
    </row>
    <row r="1117" spans="1:31" x14ac:dyDescent="0.25">
      <c r="A1117" s="60" t="s">
        <v>2095</v>
      </c>
      <c r="B1117" s="126" t="s">
        <v>2731</v>
      </c>
      <c r="C1117" s="127"/>
      <c r="D1117" s="128"/>
      <c r="E1117" s="129" t="s">
        <v>1009</v>
      </c>
      <c r="F1117" s="129"/>
      <c r="G1117" s="129"/>
      <c r="H1117" s="61" t="s">
        <v>296</v>
      </c>
      <c r="I1117" s="76">
        <v>2</v>
      </c>
      <c r="J1117" s="63">
        <v>4558.3500000000004</v>
      </c>
      <c r="K1117" s="63">
        <v>9116.7000000000007</v>
      </c>
      <c r="L1117" s="64"/>
      <c r="Y1117" s="59"/>
      <c r="Z1117" s="65" t="s">
        <v>2731</v>
      </c>
      <c r="AA1117" s="65" t="s">
        <v>1009</v>
      </c>
      <c r="AB1117" s="70"/>
      <c r="AC1117" s="70"/>
      <c r="AD1117" s="74"/>
      <c r="AE1117" s="78"/>
    </row>
    <row r="1118" spans="1:31" x14ac:dyDescent="0.25">
      <c r="A1118" s="60" t="s">
        <v>2097</v>
      </c>
      <c r="B1118" s="126" t="s">
        <v>2732</v>
      </c>
      <c r="C1118" s="127"/>
      <c r="D1118" s="128"/>
      <c r="E1118" s="129" t="s">
        <v>2733</v>
      </c>
      <c r="F1118" s="129"/>
      <c r="G1118" s="129"/>
      <c r="H1118" s="61" t="s">
        <v>296</v>
      </c>
      <c r="I1118" s="76">
        <v>2</v>
      </c>
      <c r="J1118" s="63">
        <v>17657.21</v>
      </c>
      <c r="K1118" s="63">
        <v>35314.42</v>
      </c>
      <c r="L1118" s="64"/>
      <c r="Y1118" s="59"/>
      <c r="Z1118" s="65" t="s">
        <v>2732</v>
      </c>
      <c r="AA1118" s="65" t="s">
        <v>2733</v>
      </c>
      <c r="AB1118" s="70"/>
      <c r="AC1118" s="70"/>
      <c r="AD1118" s="74"/>
      <c r="AE1118" s="78"/>
    </row>
    <row r="1119" spans="1:31" ht="39" x14ac:dyDescent="0.25">
      <c r="A1119" s="60" t="s">
        <v>2099</v>
      </c>
      <c r="B1119" s="126" t="s">
        <v>2734</v>
      </c>
      <c r="C1119" s="127"/>
      <c r="D1119" s="128"/>
      <c r="E1119" s="129" t="s">
        <v>2735</v>
      </c>
      <c r="F1119" s="129"/>
      <c r="G1119" s="129"/>
      <c r="H1119" s="61" t="s">
        <v>296</v>
      </c>
      <c r="I1119" s="76">
        <v>2</v>
      </c>
      <c r="J1119" s="63">
        <v>7331.78</v>
      </c>
      <c r="K1119" s="63">
        <v>14663.56</v>
      </c>
      <c r="L1119" s="64"/>
      <c r="Y1119" s="59"/>
      <c r="Z1119" s="65" t="s">
        <v>2734</v>
      </c>
      <c r="AA1119" s="65" t="s">
        <v>2735</v>
      </c>
      <c r="AB1119" s="70"/>
      <c r="AC1119" s="70"/>
      <c r="AD1119" s="74"/>
      <c r="AE1119" s="78"/>
    </row>
    <row r="1120" spans="1:31" x14ac:dyDescent="0.25">
      <c r="A1120" s="60" t="s">
        <v>2101</v>
      </c>
      <c r="B1120" s="126" t="s">
        <v>2736</v>
      </c>
      <c r="C1120" s="127"/>
      <c r="D1120" s="128"/>
      <c r="E1120" s="129" t="s">
        <v>2737</v>
      </c>
      <c r="F1120" s="129"/>
      <c r="G1120" s="129"/>
      <c r="H1120" s="61" t="s">
        <v>1007</v>
      </c>
      <c r="I1120" s="66">
        <v>8.9999999999999993E-3</v>
      </c>
      <c r="J1120" s="63">
        <v>90066.16</v>
      </c>
      <c r="K1120" s="63">
        <v>810.6</v>
      </c>
      <c r="L1120" s="64"/>
      <c r="Y1120" s="59"/>
      <c r="Z1120" s="65" t="s">
        <v>2736</v>
      </c>
      <c r="AA1120" s="65" t="s">
        <v>2737</v>
      </c>
      <c r="AB1120" s="70"/>
      <c r="AC1120" s="70"/>
      <c r="AD1120" s="74"/>
      <c r="AE1120" s="78"/>
    </row>
    <row r="1121" spans="1:31" ht="26.25" x14ac:dyDescent="0.25">
      <c r="A1121" s="60" t="s">
        <v>2103</v>
      </c>
      <c r="B1121" s="126" t="s">
        <v>2738</v>
      </c>
      <c r="C1121" s="127"/>
      <c r="D1121" s="128"/>
      <c r="E1121" s="129" t="s">
        <v>811</v>
      </c>
      <c r="F1121" s="129"/>
      <c r="G1121" s="129"/>
      <c r="H1121" s="61" t="s">
        <v>135</v>
      </c>
      <c r="I1121" s="62">
        <v>0.08</v>
      </c>
      <c r="J1121" s="63">
        <v>18480.71</v>
      </c>
      <c r="K1121" s="63">
        <v>1478.46</v>
      </c>
      <c r="L1121" s="64"/>
      <c r="Y1121" s="59"/>
      <c r="Z1121" s="65" t="s">
        <v>2738</v>
      </c>
      <c r="AA1121" s="65" t="s">
        <v>811</v>
      </c>
      <c r="AB1121" s="70"/>
      <c r="AC1121" s="70"/>
      <c r="AD1121" s="74"/>
      <c r="AE1121" s="78"/>
    </row>
    <row r="1122" spans="1:31" ht="26.25" x14ac:dyDescent="0.25">
      <c r="A1122" s="60" t="s">
        <v>2105</v>
      </c>
      <c r="B1122" s="126" t="s">
        <v>2739</v>
      </c>
      <c r="C1122" s="127"/>
      <c r="D1122" s="128"/>
      <c r="E1122" s="129" t="s">
        <v>1014</v>
      </c>
      <c r="F1122" s="129"/>
      <c r="G1122" s="129"/>
      <c r="H1122" s="61" t="s">
        <v>299</v>
      </c>
      <c r="I1122" s="76">
        <v>8</v>
      </c>
      <c r="J1122" s="63">
        <v>41.82</v>
      </c>
      <c r="K1122" s="63">
        <v>334.56</v>
      </c>
      <c r="L1122" s="64"/>
      <c r="Y1122" s="59"/>
      <c r="Z1122" s="65" t="s">
        <v>2739</v>
      </c>
      <c r="AA1122" s="65" t="s">
        <v>1014</v>
      </c>
      <c r="AB1122" s="70"/>
      <c r="AC1122" s="70"/>
      <c r="AD1122" s="74"/>
      <c r="AE1122" s="78"/>
    </row>
    <row r="1123" spans="1:31" ht="26.25" x14ac:dyDescent="0.25">
      <c r="A1123" s="60" t="s">
        <v>2107</v>
      </c>
      <c r="B1123" s="126" t="s">
        <v>2740</v>
      </c>
      <c r="C1123" s="127"/>
      <c r="D1123" s="128"/>
      <c r="E1123" s="129" t="s">
        <v>1016</v>
      </c>
      <c r="F1123" s="129"/>
      <c r="G1123" s="129"/>
      <c r="H1123" s="61" t="s">
        <v>135</v>
      </c>
      <c r="I1123" s="62">
        <v>0.21</v>
      </c>
      <c r="J1123" s="63">
        <v>4945.01</v>
      </c>
      <c r="K1123" s="63">
        <v>1038.45</v>
      </c>
      <c r="L1123" s="64"/>
      <c r="Y1123" s="59"/>
      <c r="Z1123" s="65" t="s">
        <v>2740</v>
      </c>
      <c r="AA1123" s="65" t="s">
        <v>1016</v>
      </c>
      <c r="AB1123" s="70"/>
      <c r="AC1123" s="70"/>
      <c r="AD1123" s="74"/>
      <c r="AE1123" s="78"/>
    </row>
    <row r="1124" spans="1:31" x14ac:dyDescent="0.25">
      <c r="A1124" s="60" t="s">
        <v>2109</v>
      </c>
      <c r="B1124" s="126" t="s">
        <v>2741</v>
      </c>
      <c r="C1124" s="127"/>
      <c r="D1124" s="128"/>
      <c r="E1124" s="129" t="s">
        <v>2742</v>
      </c>
      <c r="F1124" s="129"/>
      <c r="G1124" s="129"/>
      <c r="H1124" s="61" t="s">
        <v>299</v>
      </c>
      <c r="I1124" s="76">
        <v>21</v>
      </c>
      <c r="J1124" s="63">
        <v>117.12</v>
      </c>
      <c r="K1124" s="63">
        <v>2459.52</v>
      </c>
      <c r="L1124" s="64"/>
      <c r="Y1124" s="59"/>
      <c r="Z1124" s="65" t="s">
        <v>2741</v>
      </c>
      <c r="AA1124" s="65" t="s">
        <v>2742</v>
      </c>
      <c r="AB1124" s="70"/>
      <c r="AC1124" s="70"/>
      <c r="AD1124" s="74"/>
      <c r="AE1124" s="78"/>
    </row>
    <row r="1125" spans="1:31" x14ac:dyDescent="0.25">
      <c r="A1125" s="60" t="s">
        <v>2111</v>
      </c>
      <c r="B1125" s="126" t="s">
        <v>2743</v>
      </c>
      <c r="C1125" s="127"/>
      <c r="D1125" s="128"/>
      <c r="E1125" s="129" t="s">
        <v>980</v>
      </c>
      <c r="F1125" s="129"/>
      <c r="G1125" s="129"/>
      <c r="H1125" s="61" t="s">
        <v>135</v>
      </c>
      <c r="I1125" s="62">
        <v>0.27</v>
      </c>
      <c r="J1125" s="63">
        <v>14284.87</v>
      </c>
      <c r="K1125" s="63">
        <v>3856.91</v>
      </c>
      <c r="L1125" s="64"/>
      <c r="Y1125" s="59"/>
      <c r="Z1125" s="65" t="s">
        <v>2743</v>
      </c>
      <c r="AA1125" s="65" t="s">
        <v>980</v>
      </c>
      <c r="AB1125" s="70"/>
      <c r="AC1125" s="70"/>
      <c r="AD1125" s="74"/>
      <c r="AE1125" s="78"/>
    </row>
    <row r="1126" spans="1:31" x14ac:dyDescent="0.25">
      <c r="A1126" s="60" t="s">
        <v>2113</v>
      </c>
      <c r="B1126" s="126" t="s">
        <v>2744</v>
      </c>
      <c r="C1126" s="127"/>
      <c r="D1126" s="128"/>
      <c r="E1126" s="129" t="s">
        <v>2745</v>
      </c>
      <c r="F1126" s="129"/>
      <c r="G1126" s="129"/>
      <c r="H1126" s="61" t="s">
        <v>299</v>
      </c>
      <c r="I1126" s="62">
        <v>27.54</v>
      </c>
      <c r="J1126" s="63">
        <v>143.24</v>
      </c>
      <c r="K1126" s="63">
        <v>3944.83</v>
      </c>
      <c r="L1126" s="64"/>
      <c r="Y1126" s="59"/>
      <c r="Z1126" s="65" t="s">
        <v>2744</v>
      </c>
      <c r="AA1126" s="65" t="s">
        <v>2745</v>
      </c>
      <c r="AB1126" s="70"/>
      <c r="AC1126" s="70"/>
      <c r="AD1126" s="74"/>
      <c r="AE1126" s="78"/>
    </row>
    <row r="1127" spans="1:31" ht="26.25" x14ac:dyDescent="0.25">
      <c r="A1127" s="60" t="s">
        <v>2115</v>
      </c>
      <c r="B1127" s="126" t="s">
        <v>2746</v>
      </c>
      <c r="C1127" s="127"/>
      <c r="D1127" s="128"/>
      <c r="E1127" s="129" t="s">
        <v>1019</v>
      </c>
      <c r="F1127" s="129"/>
      <c r="G1127" s="129"/>
      <c r="H1127" s="61" t="s">
        <v>135</v>
      </c>
      <c r="I1127" s="62">
        <v>0.03</v>
      </c>
      <c r="J1127" s="63">
        <v>13157.13</v>
      </c>
      <c r="K1127" s="63">
        <v>394.71</v>
      </c>
      <c r="L1127" s="64"/>
      <c r="Y1127" s="59"/>
      <c r="Z1127" s="65" t="s">
        <v>2746</v>
      </c>
      <c r="AA1127" s="65" t="s">
        <v>1019</v>
      </c>
      <c r="AB1127" s="70"/>
      <c r="AC1127" s="70"/>
      <c r="AD1127" s="74"/>
      <c r="AE1127" s="78"/>
    </row>
    <row r="1128" spans="1:31" x14ac:dyDescent="0.25">
      <c r="A1128" s="60" t="s">
        <v>2117</v>
      </c>
      <c r="B1128" s="126" t="s">
        <v>2747</v>
      </c>
      <c r="C1128" s="127"/>
      <c r="D1128" s="128"/>
      <c r="E1128" s="129" t="s">
        <v>2745</v>
      </c>
      <c r="F1128" s="129"/>
      <c r="G1128" s="129"/>
      <c r="H1128" s="61" t="s">
        <v>299</v>
      </c>
      <c r="I1128" s="62">
        <v>3.06</v>
      </c>
      <c r="J1128" s="63">
        <v>143.24</v>
      </c>
      <c r="K1128" s="63">
        <v>438.31</v>
      </c>
      <c r="L1128" s="64"/>
      <c r="Y1128" s="59"/>
      <c r="Z1128" s="65" t="s">
        <v>2747</v>
      </c>
      <c r="AA1128" s="65" t="s">
        <v>2745</v>
      </c>
      <c r="AB1128" s="70"/>
      <c r="AC1128" s="70"/>
      <c r="AD1128" s="74"/>
      <c r="AE1128" s="78"/>
    </row>
    <row r="1129" spans="1:31" x14ac:dyDescent="0.25">
      <c r="A1129" s="130" t="s">
        <v>919</v>
      </c>
      <c r="B1129" s="130"/>
      <c r="C1129" s="130"/>
      <c r="D1129" s="130"/>
      <c r="E1129" s="130"/>
      <c r="F1129" s="130"/>
      <c r="G1129" s="130"/>
      <c r="H1129" s="130"/>
      <c r="I1129" s="130"/>
      <c r="J1129" s="130"/>
      <c r="K1129" s="130"/>
      <c r="L1129" s="130"/>
      <c r="Y1129" s="59"/>
      <c r="Z1129" s="65"/>
      <c r="AA1129" s="65"/>
      <c r="AB1129" s="70"/>
      <c r="AC1129" s="70"/>
      <c r="AD1129" s="74" t="s">
        <v>919</v>
      </c>
      <c r="AE1129" s="78"/>
    </row>
    <row r="1130" spans="1:31" x14ac:dyDescent="0.25">
      <c r="A1130" s="60" t="s">
        <v>2119</v>
      </c>
      <c r="B1130" s="126" t="s">
        <v>2748</v>
      </c>
      <c r="C1130" s="127"/>
      <c r="D1130" s="128"/>
      <c r="E1130" s="129" t="s">
        <v>921</v>
      </c>
      <c r="F1130" s="129"/>
      <c r="G1130" s="129"/>
      <c r="H1130" s="61" t="s">
        <v>332</v>
      </c>
      <c r="I1130" s="72">
        <v>0.6</v>
      </c>
      <c r="J1130" s="63">
        <v>12460.5</v>
      </c>
      <c r="K1130" s="63">
        <v>7476.3</v>
      </c>
      <c r="L1130" s="64"/>
      <c r="Y1130" s="59"/>
      <c r="Z1130" s="65" t="s">
        <v>2748</v>
      </c>
      <c r="AA1130" s="65" t="s">
        <v>921</v>
      </c>
      <c r="AB1130" s="70"/>
      <c r="AC1130" s="70"/>
      <c r="AD1130" s="74"/>
      <c r="AE1130" s="78"/>
    </row>
    <row r="1131" spans="1:31" ht="26.25" x14ac:dyDescent="0.25">
      <c r="A1131" s="60" t="s">
        <v>2122</v>
      </c>
      <c r="B1131" s="126" t="s">
        <v>2749</v>
      </c>
      <c r="C1131" s="127"/>
      <c r="D1131" s="128"/>
      <c r="E1131" s="129" t="s">
        <v>2595</v>
      </c>
      <c r="F1131" s="129"/>
      <c r="G1131" s="129"/>
      <c r="H1131" s="61" t="s">
        <v>118</v>
      </c>
      <c r="I1131" s="62">
        <v>0.06</v>
      </c>
      <c r="J1131" s="63">
        <v>71563.72</v>
      </c>
      <c r="K1131" s="63">
        <v>4293.82</v>
      </c>
      <c r="L1131" s="64"/>
      <c r="Y1131" s="59"/>
      <c r="Z1131" s="65" t="s">
        <v>2749</v>
      </c>
      <c r="AA1131" s="65" t="s">
        <v>2595</v>
      </c>
      <c r="AB1131" s="70"/>
      <c r="AC1131" s="70"/>
      <c r="AD1131" s="74"/>
      <c r="AE1131" s="78"/>
    </row>
    <row r="1132" spans="1:31" x14ac:dyDescent="0.25">
      <c r="A1132" s="60" t="s">
        <v>2124</v>
      </c>
      <c r="B1132" s="126" t="s">
        <v>2750</v>
      </c>
      <c r="C1132" s="127"/>
      <c r="D1132" s="128"/>
      <c r="E1132" s="129" t="s">
        <v>923</v>
      </c>
      <c r="F1132" s="129"/>
      <c r="G1132" s="129"/>
      <c r="H1132" s="61" t="s">
        <v>135</v>
      </c>
      <c r="I1132" s="62">
        <v>0.08</v>
      </c>
      <c r="J1132" s="63">
        <v>24002.49</v>
      </c>
      <c r="K1132" s="63">
        <v>1920.2</v>
      </c>
      <c r="L1132" s="64"/>
      <c r="Y1132" s="59"/>
      <c r="Z1132" s="65" t="s">
        <v>2750</v>
      </c>
      <c r="AA1132" s="65" t="s">
        <v>923</v>
      </c>
      <c r="AB1132" s="70"/>
      <c r="AC1132" s="70"/>
      <c r="AD1132" s="74"/>
      <c r="AE1132" s="78"/>
    </row>
    <row r="1133" spans="1:31" ht="26.25" x14ac:dyDescent="0.25">
      <c r="A1133" s="60" t="s">
        <v>2126</v>
      </c>
      <c r="B1133" s="126" t="s">
        <v>2751</v>
      </c>
      <c r="C1133" s="127"/>
      <c r="D1133" s="128"/>
      <c r="E1133" s="129" t="s">
        <v>2598</v>
      </c>
      <c r="F1133" s="129"/>
      <c r="G1133" s="129"/>
      <c r="H1133" s="61" t="s">
        <v>118</v>
      </c>
      <c r="I1133" s="62">
        <v>0.01</v>
      </c>
      <c r="J1133" s="63">
        <v>73183.820000000007</v>
      </c>
      <c r="K1133" s="63">
        <v>731.84</v>
      </c>
      <c r="L1133" s="64"/>
      <c r="Y1133" s="59"/>
      <c r="Z1133" s="65" t="s">
        <v>2751</v>
      </c>
      <c r="AA1133" s="65" t="s">
        <v>2598</v>
      </c>
      <c r="AB1133" s="70"/>
      <c r="AC1133" s="70"/>
      <c r="AD1133" s="74"/>
      <c r="AE1133" s="78"/>
    </row>
    <row r="1134" spans="1:31" x14ac:dyDescent="0.25">
      <c r="A1134" s="67"/>
      <c r="B1134" s="118" t="s">
        <v>1095</v>
      </c>
      <c r="C1134" s="119"/>
      <c r="D1134" s="119"/>
      <c r="E1134" s="119"/>
      <c r="F1134" s="119"/>
      <c r="G1134" s="119"/>
      <c r="H1134" s="119"/>
      <c r="I1134" s="119"/>
      <c r="J1134" s="120"/>
      <c r="K1134" s="68">
        <v>179089.21</v>
      </c>
      <c r="L1134" s="69"/>
      <c r="Y1134" s="59"/>
      <c r="Z1134" s="65"/>
      <c r="AA1134" s="65"/>
      <c r="AB1134" s="70" t="s">
        <v>1095</v>
      </c>
      <c r="AC1134" s="70"/>
      <c r="AD1134" s="74"/>
      <c r="AE1134" s="78"/>
    </row>
    <row r="1135" spans="1:31" x14ac:dyDescent="0.25">
      <c r="A1135" s="125" t="s">
        <v>1096</v>
      </c>
      <c r="B1135" s="125"/>
      <c r="C1135" s="125"/>
      <c r="D1135" s="125"/>
      <c r="E1135" s="125"/>
      <c r="F1135" s="125"/>
      <c r="G1135" s="125"/>
      <c r="H1135" s="125"/>
      <c r="I1135" s="125"/>
      <c r="J1135" s="125"/>
      <c r="K1135" s="125"/>
      <c r="L1135" s="125"/>
      <c r="Y1135" s="59" t="s">
        <v>1096</v>
      </c>
      <c r="Z1135" s="65"/>
      <c r="AA1135" s="65"/>
      <c r="AB1135" s="70"/>
      <c r="AC1135" s="70"/>
      <c r="AD1135" s="74"/>
      <c r="AE1135" s="78"/>
    </row>
    <row r="1136" spans="1:31" ht="26.25" x14ac:dyDescent="0.25">
      <c r="A1136" s="60" t="s">
        <v>2128</v>
      </c>
      <c r="B1136" s="126" t="s">
        <v>1023</v>
      </c>
      <c r="C1136" s="127"/>
      <c r="D1136" s="128"/>
      <c r="E1136" s="129" t="s">
        <v>1024</v>
      </c>
      <c r="F1136" s="129"/>
      <c r="G1136" s="129"/>
      <c r="H1136" s="61" t="s">
        <v>127</v>
      </c>
      <c r="I1136" s="73">
        <v>0.19153999999999999</v>
      </c>
      <c r="J1136" s="63">
        <v>28830.639999999999</v>
      </c>
      <c r="K1136" s="63">
        <v>5522.22</v>
      </c>
      <c r="L1136" s="64"/>
      <c r="Y1136" s="59"/>
      <c r="Z1136" s="65" t="s">
        <v>1023</v>
      </c>
      <c r="AA1136" s="65" t="s">
        <v>1024</v>
      </c>
      <c r="AB1136" s="70"/>
      <c r="AC1136" s="70"/>
      <c r="AD1136" s="74"/>
      <c r="AE1136" s="78"/>
    </row>
    <row r="1137" spans="1:31" ht="26.25" x14ac:dyDescent="0.25">
      <c r="A1137" s="60" t="s">
        <v>2130</v>
      </c>
      <c r="B1137" s="126" t="s">
        <v>1026</v>
      </c>
      <c r="C1137" s="127"/>
      <c r="D1137" s="128"/>
      <c r="E1137" s="129" t="s">
        <v>1027</v>
      </c>
      <c r="F1137" s="129"/>
      <c r="G1137" s="129"/>
      <c r="H1137" s="61" t="s">
        <v>127</v>
      </c>
      <c r="I1137" s="73">
        <v>8.2869999999999999E-2</v>
      </c>
      <c r="J1137" s="63">
        <v>28830.74</v>
      </c>
      <c r="K1137" s="63">
        <v>2389.1999999999998</v>
      </c>
      <c r="L1137" s="64"/>
      <c r="Y1137" s="59"/>
      <c r="Z1137" s="65" t="s">
        <v>1026</v>
      </c>
      <c r="AA1137" s="65" t="s">
        <v>1027</v>
      </c>
      <c r="AB1137" s="70"/>
      <c r="AC1137" s="70"/>
      <c r="AD1137" s="74"/>
      <c r="AE1137" s="78"/>
    </row>
    <row r="1138" spans="1:31" ht="39" x14ac:dyDescent="0.25">
      <c r="A1138" s="60" t="s">
        <v>2132</v>
      </c>
      <c r="B1138" s="126" t="s">
        <v>1029</v>
      </c>
      <c r="C1138" s="127"/>
      <c r="D1138" s="128"/>
      <c r="E1138" s="129" t="s">
        <v>1030</v>
      </c>
      <c r="F1138" s="129"/>
      <c r="G1138" s="129"/>
      <c r="H1138" s="61" t="s">
        <v>127</v>
      </c>
      <c r="I1138" s="73">
        <v>8.2869999999999999E-2</v>
      </c>
      <c r="J1138" s="63">
        <v>79571.960000000006</v>
      </c>
      <c r="K1138" s="63">
        <v>6594.13</v>
      </c>
      <c r="L1138" s="64"/>
      <c r="Y1138" s="59"/>
      <c r="Z1138" s="65" t="s">
        <v>1029</v>
      </c>
      <c r="AA1138" s="65" t="s">
        <v>1030</v>
      </c>
      <c r="AB1138" s="70"/>
      <c r="AC1138" s="70"/>
      <c r="AD1138" s="74"/>
      <c r="AE1138" s="78"/>
    </row>
    <row r="1139" spans="1:31" ht="51.75" x14ac:dyDescent="0.25">
      <c r="A1139" s="60" t="s">
        <v>2134</v>
      </c>
      <c r="B1139" s="126" t="s">
        <v>1032</v>
      </c>
      <c r="C1139" s="127"/>
      <c r="D1139" s="128"/>
      <c r="E1139" s="129" t="s">
        <v>1033</v>
      </c>
      <c r="F1139" s="129"/>
      <c r="G1139" s="129"/>
      <c r="H1139" s="61" t="s">
        <v>118</v>
      </c>
      <c r="I1139" s="66">
        <v>157.453</v>
      </c>
      <c r="J1139" s="63">
        <v>66.790000000000006</v>
      </c>
      <c r="K1139" s="63">
        <v>10516.29</v>
      </c>
      <c r="L1139" s="64"/>
      <c r="Y1139" s="59"/>
      <c r="Z1139" s="65" t="s">
        <v>1032</v>
      </c>
      <c r="AA1139" s="65" t="s">
        <v>1033</v>
      </c>
      <c r="AB1139" s="70"/>
      <c r="AC1139" s="70"/>
      <c r="AD1139" s="74"/>
      <c r="AE1139" s="78"/>
    </row>
    <row r="1140" spans="1:31" x14ac:dyDescent="0.25">
      <c r="A1140" s="130" t="s">
        <v>1034</v>
      </c>
      <c r="B1140" s="130"/>
      <c r="C1140" s="130"/>
      <c r="D1140" s="130"/>
      <c r="E1140" s="130"/>
      <c r="F1140" s="130"/>
      <c r="G1140" s="130"/>
      <c r="H1140" s="130"/>
      <c r="I1140" s="130"/>
      <c r="J1140" s="130"/>
      <c r="K1140" s="130"/>
      <c r="L1140" s="130"/>
      <c r="Y1140" s="59"/>
      <c r="Z1140" s="65"/>
      <c r="AA1140" s="65"/>
      <c r="AB1140" s="70"/>
      <c r="AC1140" s="70"/>
      <c r="AD1140" s="74" t="s">
        <v>1034</v>
      </c>
      <c r="AE1140" s="78"/>
    </row>
    <row r="1141" spans="1:31" ht="26.25" x14ac:dyDescent="0.25">
      <c r="A1141" s="60" t="s">
        <v>2136</v>
      </c>
      <c r="B1141" s="126" t="s">
        <v>1036</v>
      </c>
      <c r="C1141" s="127"/>
      <c r="D1141" s="128"/>
      <c r="E1141" s="129" t="s">
        <v>1037</v>
      </c>
      <c r="F1141" s="129"/>
      <c r="G1141" s="129"/>
      <c r="H1141" s="61" t="s">
        <v>635</v>
      </c>
      <c r="I1141" s="73">
        <v>0.37158000000000002</v>
      </c>
      <c r="J1141" s="63">
        <v>624169.09</v>
      </c>
      <c r="K1141" s="63">
        <v>231928.75</v>
      </c>
      <c r="L1141" s="64"/>
      <c r="Y1141" s="59"/>
      <c r="Z1141" s="65" t="s">
        <v>1036</v>
      </c>
      <c r="AA1141" s="65" t="s">
        <v>1037</v>
      </c>
      <c r="AB1141" s="70"/>
      <c r="AC1141" s="70"/>
      <c r="AD1141" s="74"/>
      <c r="AE1141" s="78"/>
    </row>
    <row r="1142" spans="1:31" ht="26.25" x14ac:dyDescent="0.25">
      <c r="A1142" s="60" t="s">
        <v>2138</v>
      </c>
      <c r="B1142" s="126" t="s">
        <v>1039</v>
      </c>
      <c r="C1142" s="127"/>
      <c r="D1142" s="128"/>
      <c r="E1142" s="129" t="s">
        <v>1040</v>
      </c>
      <c r="F1142" s="129"/>
      <c r="G1142" s="129"/>
      <c r="H1142" s="61" t="s">
        <v>635</v>
      </c>
      <c r="I1142" s="73">
        <v>-0.37158000000000002</v>
      </c>
      <c r="J1142" s="63">
        <v>92629.32</v>
      </c>
      <c r="K1142" s="63">
        <v>-34419.199999999997</v>
      </c>
      <c r="L1142" s="64"/>
      <c r="Y1142" s="59"/>
      <c r="Z1142" s="65" t="s">
        <v>1039</v>
      </c>
      <c r="AA1142" s="65" t="s">
        <v>1040</v>
      </c>
      <c r="AB1142" s="70"/>
      <c r="AC1142" s="70"/>
      <c r="AD1142" s="74"/>
      <c r="AE1142" s="78"/>
    </row>
    <row r="1143" spans="1:31" ht="26.25" x14ac:dyDescent="0.25">
      <c r="A1143" s="60" t="s">
        <v>2140</v>
      </c>
      <c r="B1143" s="126" t="s">
        <v>1042</v>
      </c>
      <c r="C1143" s="127"/>
      <c r="D1143" s="128"/>
      <c r="E1143" s="129" t="s">
        <v>1043</v>
      </c>
      <c r="F1143" s="129"/>
      <c r="G1143" s="129"/>
      <c r="H1143" s="61" t="s">
        <v>270</v>
      </c>
      <c r="I1143" s="71">
        <v>0.26450000000000001</v>
      </c>
      <c r="J1143" s="63">
        <v>30911.33</v>
      </c>
      <c r="K1143" s="63">
        <v>8176.05</v>
      </c>
      <c r="L1143" s="64"/>
      <c r="Y1143" s="59"/>
      <c r="Z1143" s="65" t="s">
        <v>1042</v>
      </c>
      <c r="AA1143" s="65" t="s">
        <v>1043</v>
      </c>
      <c r="AB1143" s="70"/>
      <c r="AC1143" s="70"/>
      <c r="AD1143" s="74"/>
      <c r="AE1143" s="78"/>
    </row>
    <row r="1144" spans="1:31" ht="26.25" x14ac:dyDescent="0.25">
      <c r="A1144" s="60" t="s">
        <v>2142</v>
      </c>
      <c r="B1144" s="126" t="s">
        <v>1045</v>
      </c>
      <c r="C1144" s="127"/>
      <c r="D1144" s="128"/>
      <c r="E1144" s="129" t="s">
        <v>1043</v>
      </c>
      <c r="F1144" s="129"/>
      <c r="G1144" s="129"/>
      <c r="H1144" s="61" t="s">
        <v>270</v>
      </c>
      <c r="I1144" s="71">
        <v>9.3788</v>
      </c>
      <c r="J1144" s="63">
        <v>30911.37</v>
      </c>
      <c r="K1144" s="63">
        <v>289911.56</v>
      </c>
      <c r="L1144" s="64"/>
      <c r="Y1144" s="59"/>
      <c r="Z1144" s="65" t="s">
        <v>1045</v>
      </c>
      <c r="AA1144" s="65" t="s">
        <v>1043</v>
      </c>
      <c r="AB1144" s="70"/>
      <c r="AC1144" s="70"/>
      <c r="AD1144" s="74"/>
      <c r="AE1144" s="78"/>
    </row>
    <row r="1145" spans="1:31" ht="26.25" x14ac:dyDescent="0.25">
      <c r="A1145" s="60" t="s">
        <v>2144</v>
      </c>
      <c r="B1145" s="126" t="s">
        <v>1047</v>
      </c>
      <c r="C1145" s="127"/>
      <c r="D1145" s="128"/>
      <c r="E1145" s="129" t="s">
        <v>1048</v>
      </c>
      <c r="F1145" s="129"/>
      <c r="G1145" s="129"/>
      <c r="H1145" s="61" t="s">
        <v>270</v>
      </c>
      <c r="I1145" s="71">
        <v>9.3788</v>
      </c>
      <c r="J1145" s="63">
        <v>6290.19</v>
      </c>
      <c r="K1145" s="63">
        <v>58994.43</v>
      </c>
      <c r="L1145" s="64"/>
      <c r="Y1145" s="59"/>
      <c r="Z1145" s="65" t="s">
        <v>1047</v>
      </c>
      <c r="AA1145" s="65" t="s">
        <v>1048</v>
      </c>
      <c r="AB1145" s="70"/>
      <c r="AC1145" s="70"/>
      <c r="AD1145" s="74"/>
      <c r="AE1145" s="78"/>
    </row>
    <row r="1146" spans="1:31" x14ac:dyDescent="0.25">
      <c r="A1146" s="60" t="s">
        <v>2146</v>
      </c>
      <c r="B1146" s="126" t="s">
        <v>2752</v>
      </c>
      <c r="C1146" s="127"/>
      <c r="D1146" s="128"/>
      <c r="E1146" s="129" t="s">
        <v>1050</v>
      </c>
      <c r="F1146" s="129"/>
      <c r="G1146" s="129"/>
      <c r="H1146" s="61" t="s">
        <v>1051</v>
      </c>
      <c r="I1146" s="75">
        <v>9.6433000000000005E-2</v>
      </c>
      <c r="J1146" s="63">
        <v>4589.43</v>
      </c>
      <c r="K1146" s="63">
        <v>442.57</v>
      </c>
      <c r="L1146" s="64"/>
      <c r="Y1146" s="59"/>
      <c r="Z1146" s="65" t="s">
        <v>2752</v>
      </c>
      <c r="AA1146" s="65" t="s">
        <v>1050</v>
      </c>
      <c r="AB1146" s="70"/>
      <c r="AC1146" s="70"/>
      <c r="AD1146" s="74"/>
      <c r="AE1146" s="78"/>
    </row>
    <row r="1147" spans="1:31" x14ac:dyDescent="0.25">
      <c r="A1147" s="60" t="s">
        <v>2148</v>
      </c>
      <c r="B1147" s="126" t="s">
        <v>2753</v>
      </c>
      <c r="C1147" s="127"/>
      <c r="D1147" s="128"/>
      <c r="E1147" s="129" t="s">
        <v>2754</v>
      </c>
      <c r="F1147" s="129"/>
      <c r="G1147" s="129"/>
      <c r="H1147" s="61" t="s">
        <v>1353</v>
      </c>
      <c r="I1147" s="71">
        <v>19.2866</v>
      </c>
      <c r="J1147" s="63">
        <v>185.45</v>
      </c>
      <c r="K1147" s="63">
        <v>3576.7</v>
      </c>
      <c r="L1147" s="64"/>
      <c r="Y1147" s="59"/>
      <c r="Z1147" s="65" t="s">
        <v>2753</v>
      </c>
      <c r="AA1147" s="65" t="s">
        <v>2754</v>
      </c>
      <c r="AB1147" s="70"/>
      <c r="AC1147" s="70"/>
      <c r="AD1147" s="74"/>
      <c r="AE1147" s="78"/>
    </row>
    <row r="1148" spans="1:31" x14ac:dyDescent="0.25">
      <c r="A1148" s="67"/>
      <c r="B1148" s="118" t="s">
        <v>1097</v>
      </c>
      <c r="C1148" s="119"/>
      <c r="D1148" s="119"/>
      <c r="E1148" s="119"/>
      <c r="F1148" s="119"/>
      <c r="G1148" s="119"/>
      <c r="H1148" s="119"/>
      <c r="I1148" s="119"/>
      <c r="J1148" s="120"/>
      <c r="K1148" s="68">
        <v>583632.69999999995</v>
      </c>
      <c r="L1148" s="69"/>
      <c r="Y1148" s="59"/>
      <c r="Z1148" s="65"/>
      <c r="AA1148" s="65"/>
      <c r="AB1148" s="70" t="s">
        <v>1097</v>
      </c>
      <c r="AC1148" s="70"/>
      <c r="AD1148" s="74"/>
      <c r="AE1148" s="78"/>
    </row>
    <row r="1149" spans="1:31" x14ac:dyDescent="0.25">
      <c r="A1149" s="125" t="s">
        <v>1052</v>
      </c>
      <c r="B1149" s="125"/>
      <c r="C1149" s="125"/>
      <c r="D1149" s="125"/>
      <c r="E1149" s="125"/>
      <c r="F1149" s="125"/>
      <c r="G1149" s="125"/>
      <c r="H1149" s="125"/>
      <c r="I1149" s="125"/>
      <c r="J1149" s="125"/>
      <c r="K1149" s="125"/>
      <c r="L1149" s="125"/>
      <c r="Y1149" s="59" t="s">
        <v>1052</v>
      </c>
      <c r="Z1149" s="65"/>
      <c r="AA1149" s="65"/>
      <c r="AB1149" s="70"/>
      <c r="AC1149" s="70"/>
      <c r="AD1149" s="74"/>
      <c r="AE1149" s="78"/>
    </row>
    <row r="1150" spans="1:31" x14ac:dyDescent="0.25">
      <c r="A1150" s="60" t="s">
        <v>2150</v>
      </c>
      <c r="B1150" s="126" t="s">
        <v>1054</v>
      </c>
      <c r="C1150" s="127"/>
      <c r="D1150" s="128"/>
      <c r="E1150" s="129" t="s">
        <v>1055</v>
      </c>
      <c r="F1150" s="129"/>
      <c r="G1150" s="129"/>
      <c r="H1150" s="61" t="s">
        <v>2765</v>
      </c>
      <c r="I1150" s="76"/>
      <c r="J1150" s="63">
        <v>130898.85</v>
      </c>
      <c r="K1150" s="63">
        <v>130898.85</v>
      </c>
      <c r="L1150" s="64"/>
      <c r="Y1150" s="59"/>
      <c r="Z1150" s="65" t="s">
        <v>1054</v>
      </c>
      <c r="AA1150" s="65" t="s">
        <v>1055</v>
      </c>
      <c r="AB1150" s="70"/>
      <c r="AC1150" s="70"/>
      <c r="AD1150" s="74"/>
      <c r="AE1150" s="78"/>
    </row>
    <row r="1151" spans="1:31" x14ac:dyDescent="0.25">
      <c r="A1151" s="60" t="s">
        <v>2152</v>
      </c>
      <c r="B1151" s="126" t="s">
        <v>1057</v>
      </c>
      <c r="C1151" s="127"/>
      <c r="D1151" s="128"/>
      <c r="E1151" s="129" t="s">
        <v>1058</v>
      </c>
      <c r="F1151" s="129"/>
      <c r="G1151" s="129"/>
      <c r="H1151" s="61" t="s">
        <v>2765</v>
      </c>
      <c r="I1151" s="76"/>
      <c r="J1151" s="63">
        <v>168788.64</v>
      </c>
      <c r="K1151" s="63">
        <v>168788.64</v>
      </c>
      <c r="L1151" s="64"/>
      <c r="Y1151" s="59"/>
      <c r="Z1151" s="65" t="s">
        <v>1057</v>
      </c>
      <c r="AA1151" s="65" t="s">
        <v>1058</v>
      </c>
      <c r="AB1151" s="70"/>
      <c r="AC1151" s="70"/>
      <c r="AD1151" s="74"/>
      <c r="AE1151" s="78"/>
    </row>
    <row r="1152" spans="1:31" ht="26.25" x14ac:dyDescent="0.25">
      <c r="A1152" s="60" t="s">
        <v>2154</v>
      </c>
      <c r="B1152" s="126" t="s">
        <v>1060</v>
      </c>
      <c r="C1152" s="127"/>
      <c r="D1152" s="128"/>
      <c r="E1152" s="129" t="s">
        <v>1061</v>
      </c>
      <c r="F1152" s="129"/>
      <c r="G1152" s="129"/>
      <c r="H1152" s="61" t="s">
        <v>2765</v>
      </c>
      <c r="I1152" s="76"/>
      <c r="J1152" s="63">
        <v>5199056.84</v>
      </c>
      <c r="K1152" s="63">
        <v>5199056.84</v>
      </c>
      <c r="L1152" s="64"/>
      <c r="Y1152" s="59"/>
      <c r="Z1152" s="65" t="s">
        <v>1060</v>
      </c>
      <c r="AA1152" s="65" t="s">
        <v>1061</v>
      </c>
      <c r="AB1152" s="70"/>
      <c r="AC1152" s="70"/>
      <c r="AD1152" s="74"/>
      <c r="AE1152" s="78"/>
    </row>
    <row r="1153" spans="1:42" ht="26.25" x14ac:dyDescent="0.25">
      <c r="A1153" s="60" t="s">
        <v>2156</v>
      </c>
      <c r="B1153" s="126" t="s">
        <v>1063</v>
      </c>
      <c r="C1153" s="127"/>
      <c r="D1153" s="128"/>
      <c r="E1153" s="129" t="s">
        <v>1064</v>
      </c>
      <c r="F1153" s="129"/>
      <c r="G1153" s="129"/>
      <c r="H1153" s="61" t="s">
        <v>2765</v>
      </c>
      <c r="I1153" s="76"/>
      <c r="J1153" s="63">
        <v>35246.559999999998</v>
      </c>
      <c r="K1153" s="63">
        <v>35246.559999999998</v>
      </c>
      <c r="L1153" s="64"/>
      <c r="Y1153" s="59"/>
      <c r="Z1153" s="65" t="s">
        <v>1063</v>
      </c>
      <c r="AA1153" s="65" t="s">
        <v>1064</v>
      </c>
      <c r="AB1153" s="70"/>
      <c r="AC1153" s="70"/>
      <c r="AD1153" s="74"/>
      <c r="AE1153" s="78"/>
    </row>
    <row r="1154" spans="1:42" x14ac:dyDescent="0.25">
      <c r="A1154" s="60" t="s">
        <v>2159</v>
      </c>
      <c r="B1154" s="126" t="s">
        <v>1066</v>
      </c>
      <c r="C1154" s="127"/>
      <c r="D1154" s="128"/>
      <c r="E1154" s="129" t="s">
        <v>1067</v>
      </c>
      <c r="F1154" s="129"/>
      <c r="G1154" s="129"/>
      <c r="H1154" s="61" t="s">
        <v>2765</v>
      </c>
      <c r="I1154" s="76"/>
      <c r="J1154" s="63">
        <v>10188015.26</v>
      </c>
      <c r="K1154" s="63">
        <v>10188015.26</v>
      </c>
      <c r="L1154" s="64"/>
      <c r="Y1154" s="59"/>
      <c r="Z1154" s="65" t="s">
        <v>1066</v>
      </c>
      <c r="AA1154" s="65" t="s">
        <v>1067</v>
      </c>
      <c r="AB1154" s="70"/>
      <c r="AC1154" s="70"/>
      <c r="AD1154" s="74"/>
      <c r="AE1154" s="78"/>
    </row>
    <row r="1155" spans="1:42" x14ac:dyDescent="0.25">
      <c r="A1155" s="67"/>
      <c r="B1155" s="118" t="s">
        <v>1069</v>
      </c>
      <c r="C1155" s="119"/>
      <c r="D1155" s="119"/>
      <c r="E1155" s="119"/>
      <c r="F1155" s="119"/>
      <c r="G1155" s="119"/>
      <c r="H1155" s="119"/>
      <c r="I1155" s="119"/>
      <c r="J1155" s="120"/>
      <c r="K1155" s="68">
        <v>15722006.15</v>
      </c>
      <c r="L1155" s="69"/>
      <c r="Y1155" s="59"/>
      <c r="Z1155" s="65"/>
      <c r="AA1155" s="65"/>
      <c r="AB1155" s="70" t="s">
        <v>1069</v>
      </c>
      <c r="AC1155" s="70"/>
      <c r="AD1155" s="74"/>
      <c r="AE1155" s="78"/>
    </row>
    <row r="1156" spans="1:42" x14ac:dyDescent="0.25">
      <c r="A1156" s="125" t="s">
        <v>1070</v>
      </c>
      <c r="B1156" s="125"/>
      <c r="C1156" s="125"/>
      <c r="D1156" s="125"/>
      <c r="E1156" s="125"/>
      <c r="F1156" s="125"/>
      <c r="G1156" s="125"/>
      <c r="H1156" s="125"/>
      <c r="I1156" s="125"/>
      <c r="J1156" s="125"/>
      <c r="K1156" s="125"/>
      <c r="L1156" s="125"/>
      <c r="Y1156" s="59" t="s">
        <v>1070</v>
      </c>
      <c r="Z1156" s="65"/>
      <c r="AA1156" s="65"/>
      <c r="AB1156" s="70"/>
      <c r="AC1156" s="70"/>
      <c r="AD1156" s="74"/>
      <c r="AE1156" s="78"/>
    </row>
    <row r="1157" spans="1:42" ht="26.25" x14ac:dyDescent="0.25">
      <c r="A1157" s="60" t="s">
        <v>2161</v>
      </c>
      <c r="B1157" s="126" t="s">
        <v>1098</v>
      </c>
      <c r="C1157" s="127"/>
      <c r="D1157" s="128"/>
      <c r="E1157" s="129" t="s">
        <v>1072</v>
      </c>
      <c r="F1157" s="129"/>
      <c r="G1157" s="129"/>
      <c r="H1157" s="61" t="s">
        <v>2765</v>
      </c>
      <c r="I1157" s="76"/>
      <c r="J1157" s="63">
        <v>3322107</v>
      </c>
      <c r="K1157" s="63">
        <v>3322107</v>
      </c>
      <c r="L1157" s="64"/>
      <c r="Y1157" s="59"/>
      <c r="Z1157" s="65" t="s">
        <v>64</v>
      </c>
      <c r="AA1157" s="65" t="s">
        <v>1072</v>
      </c>
      <c r="AB1157" s="70"/>
      <c r="AC1157" s="70"/>
      <c r="AD1157" s="74"/>
      <c r="AE1157" s="78"/>
    </row>
    <row r="1158" spans="1:42" x14ac:dyDescent="0.25">
      <c r="A1158" s="67"/>
      <c r="B1158" s="118" t="s">
        <v>1073</v>
      </c>
      <c r="C1158" s="119"/>
      <c r="D1158" s="119"/>
      <c r="E1158" s="119"/>
      <c r="F1158" s="119"/>
      <c r="G1158" s="119"/>
      <c r="H1158" s="119"/>
      <c r="I1158" s="119"/>
      <c r="J1158" s="120"/>
      <c r="K1158" s="68">
        <v>3322107</v>
      </c>
      <c r="L1158" s="69"/>
      <c r="Y1158" s="59"/>
      <c r="Z1158" s="65"/>
      <c r="AA1158" s="65"/>
      <c r="AB1158" s="70" t="s">
        <v>1073</v>
      </c>
      <c r="AC1158" s="70"/>
      <c r="AD1158" s="74"/>
      <c r="AE1158" s="78"/>
    </row>
    <row r="1159" spans="1:42" x14ac:dyDescent="0.25">
      <c r="A1159" s="67"/>
      <c r="B1159" s="118" t="s">
        <v>1074</v>
      </c>
      <c r="C1159" s="119"/>
      <c r="D1159" s="119"/>
      <c r="E1159" s="119"/>
      <c r="F1159" s="119"/>
      <c r="G1159" s="119"/>
      <c r="H1159" s="119"/>
      <c r="I1159" s="119"/>
      <c r="J1159" s="120"/>
      <c r="K1159" s="68">
        <v>224795820.44</v>
      </c>
      <c r="L1159" s="69"/>
      <c r="AF1159" s="70" t="s">
        <v>1074</v>
      </c>
      <c r="AG1159" s="70" t="s">
        <v>64</v>
      </c>
      <c r="AH1159" s="70" t="s">
        <v>64</v>
      </c>
      <c r="AI1159" s="70" t="s">
        <v>64</v>
      </c>
      <c r="AJ1159" s="70" t="s">
        <v>64</v>
      </c>
      <c r="AK1159" s="70" t="s">
        <v>64</v>
      </c>
      <c r="AL1159" s="70" t="s">
        <v>64</v>
      </c>
      <c r="AM1159" s="70" t="s">
        <v>64</v>
      </c>
      <c r="AN1159" s="70" t="s">
        <v>64</v>
      </c>
    </row>
    <row r="1160" spans="1:42" x14ac:dyDescent="0.25">
      <c r="A1160" s="67"/>
      <c r="B1160" s="121" t="s">
        <v>2756</v>
      </c>
      <c r="C1160" s="122"/>
      <c r="D1160" s="122"/>
      <c r="E1160" s="122"/>
      <c r="F1160" s="122"/>
      <c r="G1160" s="122"/>
      <c r="H1160" s="122"/>
      <c r="I1160" s="122"/>
      <c r="J1160" s="123"/>
      <c r="K1160" s="79">
        <f>K1159*0.2</f>
        <v>44959164.088</v>
      </c>
      <c r="L1160" s="69"/>
      <c r="AF1160" s="70"/>
      <c r="AG1160" s="70"/>
      <c r="AH1160" s="70"/>
      <c r="AI1160" s="70"/>
      <c r="AJ1160" s="70"/>
      <c r="AK1160" s="70"/>
      <c r="AL1160" s="70"/>
      <c r="AM1160" s="70"/>
      <c r="AN1160" s="70"/>
      <c r="AO1160" s="65" t="s">
        <v>2755</v>
      </c>
    </row>
    <row r="1161" spans="1:42" x14ac:dyDescent="0.25">
      <c r="A1161" s="67"/>
      <c r="B1161" s="118" t="s">
        <v>2761</v>
      </c>
      <c r="C1161" s="119"/>
      <c r="D1161" s="119"/>
      <c r="E1161" s="119"/>
      <c r="F1161" s="119"/>
      <c r="G1161" s="119"/>
      <c r="H1161" s="119"/>
      <c r="I1161" s="119"/>
      <c r="J1161" s="120"/>
      <c r="K1161" s="68">
        <f>K1159+K1160</f>
        <v>269754984.528</v>
      </c>
      <c r="L1161" s="69"/>
      <c r="AF1161" s="70"/>
      <c r="AG1161" s="70"/>
      <c r="AH1161" s="70"/>
      <c r="AI1161" s="70"/>
      <c r="AJ1161" s="70"/>
      <c r="AK1161" s="70"/>
      <c r="AL1161" s="70"/>
      <c r="AM1161" s="70"/>
      <c r="AN1161" s="70"/>
      <c r="AO1161" s="65"/>
      <c r="AP1161" s="70" t="s">
        <v>123</v>
      </c>
    </row>
    <row r="1162" spans="1:42" x14ac:dyDescent="0.25">
      <c r="B1162" s="51"/>
      <c r="C1162" s="51"/>
      <c r="D1162" s="51"/>
    </row>
    <row r="1163" spans="1:42" x14ac:dyDescent="0.25">
      <c r="B1163" s="51"/>
      <c r="C1163" s="51"/>
      <c r="D1163" s="51"/>
    </row>
    <row r="1164" spans="1:42" ht="15" customHeight="1" x14ac:dyDescent="0.25">
      <c r="A1164" s="54"/>
      <c r="B1164" s="51"/>
      <c r="C1164" s="80" t="s">
        <v>1075</v>
      </c>
      <c r="D1164" s="81"/>
      <c r="E1164" s="82"/>
      <c r="F1164" s="82"/>
      <c r="G1164" s="82"/>
      <c r="H1164" s="82"/>
      <c r="I1164" s="82"/>
      <c r="J1164" s="82"/>
      <c r="K1164" s="80"/>
    </row>
    <row r="1165" spans="1:42" x14ac:dyDescent="0.25">
      <c r="B1165" s="51"/>
      <c r="C1165" s="51"/>
      <c r="D1165" s="124" t="s">
        <v>1076</v>
      </c>
      <c r="E1165" s="124"/>
      <c r="F1165" s="124"/>
      <c r="G1165" s="124"/>
      <c r="H1165" s="124"/>
      <c r="I1165" s="124"/>
      <c r="J1165" s="124"/>
      <c r="K1165" s="124"/>
      <c r="L1165" s="83"/>
    </row>
    <row r="1166" spans="1:42" x14ac:dyDescent="0.25">
      <c r="B1166" s="51"/>
      <c r="C1166" s="51"/>
      <c r="D1166" s="51"/>
      <c r="E1166" s="52"/>
      <c r="F1166" s="52"/>
      <c r="G1166" s="52"/>
      <c r="H1166" s="52"/>
      <c r="I1166" s="52"/>
      <c r="J1166" s="52"/>
      <c r="K1166" s="52"/>
    </row>
    <row r="1167" spans="1:42" ht="15" customHeight="1" x14ac:dyDescent="0.25">
      <c r="A1167" s="54"/>
      <c r="B1167" s="51"/>
      <c r="C1167" s="80" t="s">
        <v>1077</v>
      </c>
      <c r="D1167" s="81"/>
      <c r="G1167" s="84"/>
      <c r="H1167" s="84"/>
      <c r="I1167" s="84"/>
      <c r="K1167" s="80"/>
    </row>
    <row r="1168" spans="1:42" x14ac:dyDescent="0.25">
      <c r="B1168" s="51"/>
      <c r="C1168" s="51"/>
      <c r="D1168" s="124" t="s">
        <v>1076</v>
      </c>
      <c r="E1168" s="124"/>
      <c r="F1168" s="124"/>
      <c r="G1168" s="124"/>
      <c r="H1168" s="124"/>
      <c r="I1168" s="124"/>
      <c r="J1168" s="124"/>
      <c r="K1168" s="124"/>
    </row>
    <row r="1169" spans="2:4" x14ac:dyDescent="0.25">
      <c r="B1169" s="51"/>
      <c r="C1169" s="51"/>
      <c r="D1169" s="51"/>
    </row>
    <row r="1170" spans="2:4" x14ac:dyDescent="0.25">
      <c r="B1170" s="51"/>
      <c r="C1170" s="51"/>
      <c r="D1170" s="51"/>
    </row>
    <row r="1171" spans="2:4" x14ac:dyDescent="0.25">
      <c r="B1171" s="51"/>
      <c r="C1171" s="51"/>
      <c r="D1171" s="51"/>
    </row>
  </sheetData>
  <autoFilter ref="A9:AP1161" xr:uid="{EAE5A1FB-B395-4117-B134-D6BBE007AEEE}">
    <filterColumn colId="1" showButton="0"/>
    <filterColumn colId="2" showButton="0"/>
    <filterColumn colId="4" showButton="0"/>
    <filterColumn colId="5" showButton="0"/>
  </autoFilter>
  <mergeCells count="2207">
    <mergeCell ref="L7:L8"/>
    <mergeCell ref="B9:D9"/>
    <mergeCell ref="E9:G9"/>
    <mergeCell ref="A10:L10"/>
    <mergeCell ref="B11:D11"/>
    <mergeCell ref="E11:G11"/>
    <mergeCell ref="A7:A8"/>
    <mergeCell ref="B7:D8"/>
    <mergeCell ref="E7:G8"/>
    <mergeCell ref="H7:H8"/>
    <mergeCell ref="I7:I8"/>
    <mergeCell ref="J7:J8"/>
    <mergeCell ref="K7:K8"/>
    <mergeCell ref="A4:K4"/>
    <mergeCell ref="A5:K5"/>
    <mergeCell ref="A2:K2"/>
    <mergeCell ref="B18:D18"/>
    <mergeCell ref="E18:G18"/>
    <mergeCell ref="B19:D19"/>
    <mergeCell ref="E19:G19"/>
    <mergeCell ref="B20:D20"/>
    <mergeCell ref="E20:G20"/>
    <mergeCell ref="B15:D15"/>
    <mergeCell ref="E15:G15"/>
    <mergeCell ref="B16:D16"/>
    <mergeCell ref="E16:G16"/>
    <mergeCell ref="B17:D17"/>
    <mergeCell ref="E17:G17"/>
    <mergeCell ref="B12:D12"/>
    <mergeCell ref="E12:G12"/>
    <mergeCell ref="B13:D13"/>
    <mergeCell ref="E13:G13"/>
    <mergeCell ref="B14:D14"/>
    <mergeCell ref="E14:G14"/>
    <mergeCell ref="A27:L27"/>
    <mergeCell ref="B28:D28"/>
    <mergeCell ref="E28:G28"/>
    <mergeCell ref="B29:D29"/>
    <mergeCell ref="E29:G29"/>
    <mergeCell ref="B30:D30"/>
    <mergeCell ref="E30:G30"/>
    <mergeCell ref="B24:D24"/>
    <mergeCell ref="E24:G24"/>
    <mergeCell ref="B25:D25"/>
    <mergeCell ref="E25:G25"/>
    <mergeCell ref="B26:J26"/>
    <mergeCell ref="B21:D21"/>
    <mergeCell ref="E21:G21"/>
    <mergeCell ref="B22:D22"/>
    <mergeCell ref="E22:G22"/>
    <mergeCell ref="B23:D23"/>
    <mergeCell ref="E23:G23"/>
    <mergeCell ref="B38:D38"/>
    <mergeCell ref="E38:G38"/>
    <mergeCell ref="B39:D39"/>
    <mergeCell ref="E39:G39"/>
    <mergeCell ref="B40:D40"/>
    <mergeCell ref="E40:G40"/>
    <mergeCell ref="B34:J34"/>
    <mergeCell ref="A35:L35"/>
    <mergeCell ref="B36:D36"/>
    <mergeCell ref="E36:G36"/>
    <mergeCell ref="B37:D37"/>
    <mergeCell ref="E37:G37"/>
    <mergeCell ref="B31:D31"/>
    <mergeCell ref="E31:G31"/>
    <mergeCell ref="B32:D32"/>
    <mergeCell ref="E32:G32"/>
    <mergeCell ref="B33:D33"/>
    <mergeCell ref="E33:G33"/>
    <mergeCell ref="B48:D48"/>
    <mergeCell ref="E48:G48"/>
    <mergeCell ref="B49:D49"/>
    <mergeCell ref="E49:G49"/>
    <mergeCell ref="B50:D50"/>
    <mergeCell ref="E50:G50"/>
    <mergeCell ref="A44:L44"/>
    <mergeCell ref="B45:D45"/>
    <mergeCell ref="E45:G45"/>
    <mergeCell ref="B46:D46"/>
    <mergeCell ref="E46:G46"/>
    <mergeCell ref="B47:D47"/>
    <mergeCell ref="E47:G47"/>
    <mergeCell ref="B41:D41"/>
    <mergeCell ref="E41:G41"/>
    <mergeCell ref="B42:D42"/>
    <mergeCell ref="E42:G42"/>
    <mergeCell ref="B43:D43"/>
    <mergeCell ref="E43:G43"/>
    <mergeCell ref="B59:D59"/>
    <mergeCell ref="E59:G59"/>
    <mergeCell ref="B60:D60"/>
    <mergeCell ref="E60:G60"/>
    <mergeCell ref="B61:J61"/>
    <mergeCell ref="B55:D55"/>
    <mergeCell ref="E55:G55"/>
    <mergeCell ref="B56:D56"/>
    <mergeCell ref="E56:G56"/>
    <mergeCell ref="A57:L57"/>
    <mergeCell ref="B58:D58"/>
    <mergeCell ref="E58:G58"/>
    <mergeCell ref="B51:D51"/>
    <mergeCell ref="E51:G51"/>
    <mergeCell ref="B52:D52"/>
    <mergeCell ref="E52:G52"/>
    <mergeCell ref="A53:L53"/>
    <mergeCell ref="B54:D54"/>
    <mergeCell ref="E54:G54"/>
    <mergeCell ref="B69:D69"/>
    <mergeCell ref="E69:G69"/>
    <mergeCell ref="B70:D70"/>
    <mergeCell ref="E70:G70"/>
    <mergeCell ref="B71:D71"/>
    <mergeCell ref="E71:G71"/>
    <mergeCell ref="B66:D66"/>
    <mergeCell ref="E66:G66"/>
    <mergeCell ref="B67:D67"/>
    <mergeCell ref="E67:G67"/>
    <mergeCell ref="B68:D68"/>
    <mergeCell ref="E68:G68"/>
    <mergeCell ref="A62:L62"/>
    <mergeCell ref="B63:D63"/>
    <mergeCell ref="E63:G63"/>
    <mergeCell ref="B64:D64"/>
    <mergeCell ref="E64:G64"/>
    <mergeCell ref="B65:D65"/>
    <mergeCell ref="E65:G65"/>
    <mergeCell ref="B79:D79"/>
    <mergeCell ref="E79:G79"/>
    <mergeCell ref="B80:D80"/>
    <mergeCell ref="E80:G80"/>
    <mergeCell ref="B81:D81"/>
    <mergeCell ref="E81:G81"/>
    <mergeCell ref="B76:D76"/>
    <mergeCell ref="E76:G76"/>
    <mergeCell ref="B77:D77"/>
    <mergeCell ref="E77:G77"/>
    <mergeCell ref="B78:D78"/>
    <mergeCell ref="E78:G78"/>
    <mergeCell ref="B72:D72"/>
    <mergeCell ref="E72:G72"/>
    <mergeCell ref="B73:D73"/>
    <mergeCell ref="E73:G73"/>
    <mergeCell ref="A74:L74"/>
    <mergeCell ref="B75:D75"/>
    <mergeCell ref="E75:G75"/>
    <mergeCell ref="B89:D89"/>
    <mergeCell ref="E89:G89"/>
    <mergeCell ref="B90:D90"/>
    <mergeCell ref="E90:G90"/>
    <mergeCell ref="B91:D91"/>
    <mergeCell ref="E91:G91"/>
    <mergeCell ref="B85:D85"/>
    <mergeCell ref="E85:G85"/>
    <mergeCell ref="A86:L86"/>
    <mergeCell ref="B87:D87"/>
    <mergeCell ref="E87:G87"/>
    <mergeCell ref="B88:D88"/>
    <mergeCell ref="E88:G88"/>
    <mergeCell ref="B82:D82"/>
    <mergeCell ref="E82:G82"/>
    <mergeCell ref="B83:D83"/>
    <mergeCell ref="E83:G83"/>
    <mergeCell ref="B84:D84"/>
    <mergeCell ref="E84:G84"/>
    <mergeCell ref="B99:D99"/>
    <mergeCell ref="E99:G99"/>
    <mergeCell ref="B100:D100"/>
    <mergeCell ref="E100:G100"/>
    <mergeCell ref="B101:D101"/>
    <mergeCell ref="E101:G101"/>
    <mergeCell ref="B96:D96"/>
    <mergeCell ref="E96:G96"/>
    <mergeCell ref="B97:D97"/>
    <mergeCell ref="E97:G97"/>
    <mergeCell ref="B98:D98"/>
    <mergeCell ref="E98:G98"/>
    <mergeCell ref="B92:D92"/>
    <mergeCell ref="E92:G92"/>
    <mergeCell ref="B93:D93"/>
    <mergeCell ref="E93:G93"/>
    <mergeCell ref="A94:L94"/>
    <mergeCell ref="B95:D95"/>
    <mergeCell ref="E95:G95"/>
    <mergeCell ref="B109:D109"/>
    <mergeCell ref="E109:G109"/>
    <mergeCell ref="A110:L110"/>
    <mergeCell ref="B111:D111"/>
    <mergeCell ref="E111:G111"/>
    <mergeCell ref="B112:D112"/>
    <mergeCell ref="E112:G112"/>
    <mergeCell ref="B106:D106"/>
    <mergeCell ref="E106:G106"/>
    <mergeCell ref="B107:D107"/>
    <mergeCell ref="E107:G107"/>
    <mergeCell ref="B108:D108"/>
    <mergeCell ref="E108:G108"/>
    <mergeCell ref="A102:L102"/>
    <mergeCell ref="B103:D103"/>
    <mergeCell ref="E103:G103"/>
    <mergeCell ref="B104:D104"/>
    <mergeCell ref="E104:G104"/>
    <mergeCell ref="B105:D105"/>
    <mergeCell ref="E105:G105"/>
    <mergeCell ref="B120:D120"/>
    <mergeCell ref="E120:G120"/>
    <mergeCell ref="B121:D121"/>
    <mergeCell ref="E121:G121"/>
    <mergeCell ref="B122:D122"/>
    <mergeCell ref="E122:G122"/>
    <mergeCell ref="B116:D116"/>
    <mergeCell ref="E116:G116"/>
    <mergeCell ref="B117:D117"/>
    <mergeCell ref="E117:G117"/>
    <mergeCell ref="A118:L118"/>
    <mergeCell ref="B119:D119"/>
    <mergeCell ref="E119:G119"/>
    <mergeCell ref="B113:D113"/>
    <mergeCell ref="E113:G113"/>
    <mergeCell ref="B114:D114"/>
    <mergeCell ref="E114:G114"/>
    <mergeCell ref="B115:D115"/>
    <mergeCell ref="E115:G115"/>
    <mergeCell ref="A131:L131"/>
    <mergeCell ref="B132:D132"/>
    <mergeCell ref="E132:G132"/>
    <mergeCell ref="B133:D133"/>
    <mergeCell ref="E133:G133"/>
    <mergeCell ref="B134:D134"/>
    <mergeCell ref="E134:G134"/>
    <mergeCell ref="B127:D127"/>
    <mergeCell ref="E127:G127"/>
    <mergeCell ref="B128:D128"/>
    <mergeCell ref="E128:G128"/>
    <mergeCell ref="A129:L129"/>
    <mergeCell ref="A130:L130"/>
    <mergeCell ref="B123:D123"/>
    <mergeCell ref="E123:G123"/>
    <mergeCell ref="A124:L124"/>
    <mergeCell ref="B125:D125"/>
    <mergeCell ref="E125:G125"/>
    <mergeCell ref="B126:D126"/>
    <mergeCell ref="E126:G126"/>
    <mergeCell ref="B142:D142"/>
    <mergeCell ref="E142:G142"/>
    <mergeCell ref="B143:D143"/>
    <mergeCell ref="E143:G143"/>
    <mergeCell ref="B144:D144"/>
    <mergeCell ref="E144:G144"/>
    <mergeCell ref="B138:D138"/>
    <mergeCell ref="E138:G138"/>
    <mergeCell ref="A139:L139"/>
    <mergeCell ref="B140:D140"/>
    <mergeCell ref="E140:G140"/>
    <mergeCell ref="B141:D141"/>
    <mergeCell ref="E141:G141"/>
    <mergeCell ref="B135:D135"/>
    <mergeCell ref="E135:G135"/>
    <mergeCell ref="B136:D136"/>
    <mergeCell ref="E136:G136"/>
    <mergeCell ref="B137:D137"/>
    <mergeCell ref="E137:G137"/>
    <mergeCell ref="B152:D152"/>
    <mergeCell ref="E152:G152"/>
    <mergeCell ref="B153:D153"/>
    <mergeCell ref="E153:G153"/>
    <mergeCell ref="B154:D154"/>
    <mergeCell ref="E154:G154"/>
    <mergeCell ref="B148:D148"/>
    <mergeCell ref="E148:G148"/>
    <mergeCell ref="A149:L149"/>
    <mergeCell ref="B150:D150"/>
    <mergeCell ref="E150:G150"/>
    <mergeCell ref="B151:D151"/>
    <mergeCell ref="E151:G151"/>
    <mergeCell ref="B145:D145"/>
    <mergeCell ref="E145:G145"/>
    <mergeCell ref="B146:D146"/>
    <mergeCell ref="E146:G146"/>
    <mergeCell ref="B147:D147"/>
    <mergeCell ref="E147:G147"/>
    <mergeCell ref="A161:L161"/>
    <mergeCell ref="A162:L162"/>
    <mergeCell ref="B163:D163"/>
    <mergeCell ref="E163:G163"/>
    <mergeCell ref="B164:D164"/>
    <mergeCell ref="E164:G164"/>
    <mergeCell ref="B158:D158"/>
    <mergeCell ref="E158:G158"/>
    <mergeCell ref="B159:D159"/>
    <mergeCell ref="E159:G159"/>
    <mergeCell ref="B160:D160"/>
    <mergeCell ref="E160:G160"/>
    <mergeCell ref="B155:D155"/>
    <mergeCell ref="E155:G155"/>
    <mergeCell ref="B156:D156"/>
    <mergeCell ref="E156:G156"/>
    <mergeCell ref="B157:D157"/>
    <mergeCell ref="E157:G157"/>
    <mergeCell ref="B172:D172"/>
    <mergeCell ref="E172:G172"/>
    <mergeCell ref="B173:D173"/>
    <mergeCell ref="E173:G173"/>
    <mergeCell ref="B174:D174"/>
    <mergeCell ref="E174:G174"/>
    <mergeCell ref="B169:D169"/>
    <mergeCell ref="E169:G169"/>
    <mergeCell ref="B170:D170"/>
    <mergeCell ref="E170:G170"/>
    <mergeCell ref="B171:D171"/>
    <mergeCell ref="E171:G171"/>
    <mergeCell ref="B165:D165"/>
    <mergeCell ref="E165:G165"/>
    <mergeCell ref="B166:D166"/>
    <mergeCell ref="E166:G166"/>
    <mergeCell ref="A167:L167"/>
    <mergeCell ref="B168:D168"/>
    <mergeCell ref="E168:G168"/>
    <mergeCell ref="B181:D181"/>
    <mergeCell ref="E181:G181"/>
    <mergeCell ref="B182:D182"/>
    <mergeCell ref="E182:G182"/>
    <mergeCell ref="B183:D183"/>
    <mergeCell ref="E183:G183"/>
    <mergeCell ref="B178:D178"/>
    <mergeCell ref="E178:G178"/>
    <mergeCell ref="B179:D179"/>
    <mergeCell ref="E179:G179"/>
    <mergeCell ref="B180:D180"/>
    <mergeCell ref="E180:G180"/>
    <mergeCell ref="B175:D175"/>
    <mergeCell ref="E175:G175"/>
    <mergeCell ref="B176:D176"/>
    <mergeCell ref="E176:G176"/>
    <mergeCell ref="B177:D177"/>
    <mergeCell ref="E177:G177"/>
    <mergeCell ref="B190:D190"/>
    <mergeCell ref="E190:G190"/>
    <mergeCell ref="B191:D191"/>
    <mergeCell ref="E191:G191"/>
    <mergeCell ref="B192:D192"/>
    <mergeCell ref="E192:G192"/>
    <mergeCell ref="B187:D187"/>
    <mergeCell ref="E187:G187"/>
    <mergeCell ref="B188:D188"/>
    <mergeCell ref="E188:G188"/>
    <mergeCell ref="B189:D189"/>
    <mergeCell ref="E189:G189"/>
    <mergeCell ref="B184:D184"/>
    <mergeCell ref="E184:G184"/>
    <mergeCell ref="B185:D185"/>
    <mergeCell ref="E185:G185"/>
    <mergeCell ref="B186:D186"/>
    <mergeCell ref="E186:G186"/>
    <mergeCell ref="B199:D199"/>
    <mergeCell ref="E199:G199"/>
    <mergeCell ref="B200:D200"/>
    <mergeCell ref="E200:G200"/>
    <mergeCell ref="B201:D201"/>
    <mergeCell ref="E201:G201"/>
    <mergeCell ref="B196:D196"/>
    <mergeCell ref="E196:G196"/>
    <mergeCell ref="B197:D197"/>
    <mergeCell ref="E197:G197"/>
    <mergeCell ref="B198:D198"/>
    <mergeCell ref="E198:G198"/>
    <mergeCell ref="B193:D193"/>
    <mergeCell ref="E193:G193"/>
    <mergeCell ref="B194:D194"/>
    <mergeCell ref="E194:G194"/>
    <mergeCell ref="B195:D195"/>
    <mergeCell ref="E195:G195"/>
    <mergeCell ref="B208:D208"/>
    <mergeCell ref="E208:G208"/>
    <mergeCell ref="A209:L209"/>
    <mergeCell ref="B210:D210"/>
    <mergeCell ref="E210:G210"/>
    <mergeCell ref="B211:D211"/>
    <mergeCell ref="E211:G211"/>
    <mergeCell ref="B205:D205"/>
    <mergeCell ref="E205:G205"/>
    <mergeCell ref="B206:D206"/>
    <mergeCell ref="E206:G206"/>
    <mergeCell ref="B207:D207"/>
    <mergeCell ref="E207:G207"/>
    <mergeCell ref="B202:D202"/>
    <mergeCell ref="E202:G202"/>
    <mergeCell ref="B203:D203"/>
    <mergeCell ref="E203:G203"/>
    <mergeCell ref="B204:D204"/>
    <mergeCell ref="E204:G204"/>
    <mergeCell ref="B218:D218"/>
    <mergeCell ref="E218:G218"/>
    <mergeCell ref="B219:D219"/>
    <mergeCell ref="E219:G219"/>
    <mergeCell ref="B220:D220"/>
    <mergeCell ref="E220:G220"/>
    <mergeCell ref="B215:D215"/>
    <mergeCell ref="E215:G215"/>
    <mergeCell ref="B216:D216"/>
    <mergeCell ref="E216:G216"/>
    <mergeCell ref="B217:D217"/>
    <mergeCell ref="E217:G217"/>
    <mergeCell ref="B212:D212"/>
    <mergeCell ref="E212:G212"/>
    <mergeCell ref="B213:D213"/>
    <mergeCell ref="E213:G213"/>
    <mergeCell ref="B214:D214"/>
    <mergeCell ref="E214:G214"/>
    <mergeCell ref="B227:D227"/>
    <mergeCell ref="E227:G227"/>
    <mergeCell ref="B228:D228"/>
    <mergeCell ref="E228:G228"/>
    <mergeCell ref="B229:D229"/>
    <mergeCell ref="E229:G229"/>
    <mergeCell ref="B224:D224"/>
    <mergeCell ref="E224:G224"/>
    <mergeCell ref="B225:D225"/>
    <mergeCell ref="E225:G225"/>
    <mergeCell ref="B226:D226"/>
    <mergeCell ref="E226:G226"/>
    <mergeCell ref="B221:D221"/>
    <mergeCell ref="E221:G221"/>
    <mergeCell ref="B222:D222"/>
    <mergeCell ref="E222:G222"/>
    <mergeCell ref="B223:D223"/>
    <mergeCell ref="E223:G223"/>
    <mergeCell ref="B236:D236"/>
    <mergeCell ref="E236:G236"/>
    <mergeCell ref="B237:D237"/>
    <mergeCell ref="E237:G237"/>
    <mergeCell ref="B238:D238"/>
    <mergeCell ref="E238:G238"/>
    <mergeCell ref="B233:D233"/>
    <mergeCell ref="E233:G233"/>
    <mergeCell ref="B234:D234"/>
    <mergeCell ref="E234:G234"/>
    <mergeCell ref="B235:D235"/>
    <mergeCell ref="E235:G235"/>
    <mergeCell ref="B230:D230"/>
    <mergeCell ref="E230:G230"/>
    <mergeCell ref="B231:D231"/>
    <mergeCell ref="E231:G231"/>
    <mergeCell ref="B232:D232"/>
    <mergeCell ref="E232:G232"/>
    <mergeCell ref="B245:D245"/>
    <mergeCell ref="E245:G245"/>
    <mergeCell ref="B246:D246"/>
    <mergeCell ref="E246:G246"/>
    <mergeCell ref="B247:D247"/>
    <mergeCell ref="E247:G247"/>
    <mergeCell ref="B242:D242"/>
    <mergeCell ref="E242:G242"/>
    <mergeCell ref="B243:D243"/>
    <mergeCell ref="E243:G243"/>
    <mergeCell ref="B244:D244"/>
    <mergeCell ref="E244:G244"/>
    <mergeCell ref="B239:D239"/>
    <mergeCell ref="E239:G239"/>
    <mergeCell ref="B240:D240"/>
    <mergeCell ref="E240:G240"/>
    <mergeCell ref="B241:D241"/>
    <mergeCell ref="E241:G241"/>
    <mergeCell ref="B255:D255"/>
    <mergeCell ref="E255:G255"/>
    <mergeCell ref="B256:D256"/>
    <mergeCell ref="E256:G256"/>
    <mergeCell ref="B257:D257"/>
    <mergeCell ref="E257:G257"/>
    <mergeCell ref="B252:D252"/>
    <mergeCell ref="E252:G252"/>
    <mergeCell ref="B253:D253"/>
    <mergeCell ref="E253:G253"/>
    <mergeCell ref="B254:D254"/>
    <mergeCell ref="E254:G254"/>
    <mergeCell ref="B248:D248"/>
    <mergeCell ref="E248:G248"/>
    <mergeCell ref="B249:D249"/>
    <mergeCell ref="E249:G249"/>
    <mergeCell ref="A250:L250"/>
    <mergeCell ref="B251:D251"/>
    <mergeCell ref="E251:G251"/>
    <mergeCell ref="B264:D264"/>
    <mergeCell ref="E264:G264"/>
    <mergeCell ref="B265:D265"/>
    <mergeCell ref="E265:G265"/>
    <mergeCell ref="B266:D266"/>
    <mergeCell ref="E266:G266"/>
    <mergeCell ref="B261:D261"/>
    <mergeCell ref="E261:G261"/>
    <mergeCell ref="B262:D262"/>
    <mergeCell ref="E262:G262"/>
    <mergeCell ref="B263:D263"/>
    <mergeCell ref="E263:G263"/>
    <mergeCell ref="B258:D258"/>
    <mergeCell ref="E258:G258"/>
    <mergeCell ref="B259:D259"/>
    <mergeCell ref="E259:G259"/>
    <mergeCell ref="B260:D260"/>
    <mergeCell ref="E260:G260"/>
    <mergeCell ref="B273:D273"/>
    <mergeCell ref="E273:G273"/>
    <mergeCell ref="B274:D274"/>
    <mergeCell ref="E274:G274"/>
    <mergeCell ref="B275:D275"/>
    <mergeCell ref="E275:G275"/>
    <mergeCell ref="B270:D270"/>
    <mergeCell ref="E270:G270"/>
    <mergeCell ref="B271:D271"/>
    <mergeCell ref="E271:G271"/>
    <mergeCell ref="B272:D272"/>
    <mergeCell ref="E272:G272"/>
    <mergeCell ref="B267:D267"/>
    <mergeCell ref="E267:G267"/>
    <mergeCell ref="B268:D268"/>
    <mergeCell ref="E268:G268"/>
    <mergeCell ref="B269:D269"/>
    <mergeCell ref="E269:G269"/>
    <mergeCell ref="B283:D283"/>
    <mergeCell ref="E283:G283"/>
    <mergeCell ref="B284:D284"/>
    <mergeCell ref="E284:G284"/>
    <mergeCell ref="B285:D285"/>
    <mergeCell ref="E285:G285"/>
    <mergeCell ref="B280:D280"/>
    <mergeCell ref="E280:G280"/>
    <mergeCell ref="B281:D281"/>
    <mergeCell ref="E281:G281"/>
    <mergeCell ref="B282:D282"/>
    <mergeCell ref="E282:G282"/>
    <mergeCell ref="A276:L276"/>
    <mergeCell ref="B277:D277"/>
    <mergeCell ref="E277:G277"/>
    <mergeCell ref="B278:D278"/>
    <mergeCell ref="E278:G278"/>
    <mergeCell ref="B279:D279"/>
    <mergeCell ref="E279:G279"/>
    <mergeCell ref="B292:D292"/>
    <mergeCell ref="E292:G292"/>
    <mergeCell ref="B293:D293"/>
    <mergeCell ref="E293:G293"/>
    <mergeCell ref="B294:D294"/>
    <mergeCell ref="E294:G294"/>
    <mergeCell ref="B289:D289"/>
    <mergeCell ref="E289:G289"/>
    <mergeCell ref="B290:D290"/>
    <mergeCell ref="E290:G290"/>
    <mergeCell ref="B291:D291"/>
    <mergeCell ref="E291:G291"/>
    <mergeCell ref="B286:D286"/>
    <mergeCell ref="E286:G286"/>
    <mergeCell ref="B287:D287"/>
    <mergeCell ref="E287:G287"/>
    <mergeCell ref="B288:D288"/>
    <mergeCell ref="E288:G288"/>
    <mergeCell ref="B301:D301"/>
    <mergeCell ref="E301:G301"/>
    <mergeCell ref="B302:D302"/>
    <mergeCell ref="E302:G302"/>
    <mergeCell ref="B303:D303"/>
    <mergeCell ref="E303:G303"/>
    <mergeCell ref="B298:D298"/>
    <mergeCell ref="E298:G298"/>
    <mergeCell ref="B299:D299"/>
    <mergeCell ref="E299:G299"/>
    <mergeCell ref="B300:D300"/>
    <mergeCell ref="E300:G300"/>
    <mergeCell ref="B295:D295"/>
    <mergeCell ref="E295:G295"/>
    <mergeCell ref="B296:D296"/>
    <mergeCell ref="E296:G296"/>
    <mergeCell ref="B297:D297"/>
    <mergeCell ref="E297:G297"/>
    <mergeCell ref="B310:D310"/>
    <mergeCell ref="E310:G310"/>
    <mergeCell ref="B311:D311"/>
    <mergeCell ref="E311:G311"/>
    <mergeCell ref="B312:D312"/>
    <mergeCell ref="E312:G312"/>
    <mergeCell ref="B307:D307"/>
    <mergeCell ref="E307:G307"/>
    <mergeCell ref="B308:D308"/>
    <mergeCell ref="E308:G308"/>
    <mergeCell ref="B309:D309"/>
    <mergeCell ref="E309:G309"/>
    <mergeCell ref="B304:D304"/>
    <mergeCell ref="E304:G304"/>
    <mergeCell ref="B305:D305"/>
    <mergeCell ref="E305:G305"/>
    <mergeCell ref="B306:D306"/>
    <mergeCell ref="E306:G306"/>
    <mergeCell ref="B319:D319"/>
    <mergeCell ref="E319:G319"/>
    <mergeCell ref="B320:D320"/>
    <mergeCell ref="E320:G320"/>
    <mergeCell ref="B321:D321"/>
    <mergeCell ref="E321:G321"/>
    <mergeCell ref="B316:D316"/>
    <mergeCell ref="E316:G316"/>
    <mergeCell ref="B317:D317"/>
    <mergeCell ref="E317:G317"/>
    <mergeCell ref="B318:D318"/>
    <mergeCell ref="E318:G318"/>
    <mergeCell ref="B313:D313"/>
    <mergeCell ref="E313:G313"/>
    <mergeCell ref="B314:D314"/>
    <mergeCell ref="E314:G314"/>
    <mergeCell ref="B315:D315"/>
    <mergeCell ref="E315:G315"/>
    <mergeCell ref="B328:D328"/>
    <mergeCell ref="E328:G328"/>
    <mergeCell ref="B329:D329"/>
    <mergeCell ref="E329:G329"/>
    <mergeCell ref="B330:D330"/>
    <mergeCell ref="E330:G330"/>
    <mergeCell ref="B325:D325"/>
    <mergeCell ref="E325:G325"/>
    <mergeCell ref="B326:D326"/>
    <mergeCell ref="E326:G326"/>
    <mergeCell ref="B327:D327"/>
    <mergeCell ref="E327:G327"/>
    <mergeCell ref="B322:D322"/>
    <mergeCell ref="E322:G322"/>
    <mergeCell ref="B323:D323"/>
    <mergeCell ref="E323:G323"/>
    <mergeCell ref="B324:D324"/>
    <mergeCell ref="E324:G324"/>
    <mergeCell ref="B337:D337"/>
    <mergeCell ref="E337:G337"/>
    <mergeCell ref="B338:D338"/>
    <mergeCell ref="E338:G338"/>
    <mergeCell ref="B339:D339"/>
    <mergeCell ref="E339:G339"/>
    <mergeCell ref="B334:D334"/>
    <mergeCell ref="E334:G334"/>
    <mergeCell ref="B335:D335"/>
    <mergeCell ref="E335:G335"/>
    <mergeCell ref="B336:D336"/>
    <mergeCell ref="E336:G336"/>
    <mergeCell ref="B331:D331"/>
    <mergeCell ref="E331:G331"/>
    <mergeCell ref="B332:D332"/>
    <mergeCell ref="E332:G332"/>
    <mergeCell ref="B333:D333"/>
    <mergeCell ref="E333:G333"/>
    <mergeCell ref="B347:D347"/>
    <mergeCell ref="E347:G347"/>
    <mergeCell ref="B348:D348"/>
    <mergeCell ref="E348:G348"/>
    <mergeCell ref="B349:D349"/>
    <mergeCell ref="E349:G349"/>
    <mergeCell ref="B344:D344"/>
    <mergeCell ref="E344:G344"/>
    <mergeCell ref="B345:D345"/>
    <mergeCell ref="E345:G345"/>
    <mergeCell ref="B346:D346"/>
    <mergeCell ref="E346:G346"/>
    <mergeCell ref="B340:D340"/>
    <mergeCell ref="E340:G340"/>
    <mergeCell ref="A341:L341"/>
    <mergeCell ref="B342:D342"/>
    <mergeCell ref="E342:G342"/>
    <mergeCell ref="B343:D343"/>
    <mergeCell ref="E343:G343"/>
    <mergeCell ref="B356:D356"/>
    <mergeCell ref="E356:G356"/>
    <mergeCell ref="B357:D357"/>
    <mergeCell ref="E357:G357"/>
    <mergeCell ref="B358:D358"/>
    <mergeCell ref="E358:G358"/>
    <mergeCell ref="B353:D353"/>
    <mergeCell ref="E353:G353"/>
    <mergeCell ref="B354:D354"/>
    <mergeCell ref="E354:G354"/>
    <mergeCell ref="B355:D355"/>
    <mergeCell ref="E355:G355"/>
    <mergeCell ref="B350:D350"/>
    <mergeCell ref="E350:G350"/>
    <mergeCell ref="B351:D351"/>
    <mergeCell ref="E351:G351"/>
    <mergeCell ref="B352:D352"/>
    <mergeCell ref="E352:G352"/>
    <mergeCell ref="B365:D365"/>
    <mergeCell ref="E365:G365"/>
    <mergeCell ref="B366:D366"/>
    <mergeCell ref="E366:G366"/>
    <mergeCell ref="B367:D367"/>
    <mergeCell ref="E367:G367"/>
    <mergeCell ref="B362:D362"/>
    <mergeCell ref="E362:G362"/>
    <mergeCell ref="B363:D363"/>
    <mergeCell ref="E363:G363"/>
    <mergeCell ref="B364:D364"/>
    <mergeCell ref="E364:G364"/>
    <mergeCell ref="B359:D359"/>
    <mergeCell ref="E359:G359"/>
    <mergeCell ref="B360:D360"/>
    <mergeCell ref="E360:G360"/>
    <mergeCell ref="B361:D361"/>
    <mergeCell ref="E361:G361"/>
    <mergeCell ref="B375:D375"/>
    <mergeCell ref="E375:G375"/>
    <mergeCell ref="B376:D376"/>
    <mergeCell ref="E376:G376"/>
    <mergeCell ref="B377:D377"/>
    <mergeCell ref="E377:G377"/>
    <mergeCell ref="B371:D371"/>
    <mergeCell ref="E371:G371"/>
    <mergeCell ref="A372:L372"/>
    <mergeCell ref="B373:D373"/>
    <mergeCell ref="E373:G373"/>
    <mergeCell ref="B374:D374"/>
    <mergeCell ref="E374:G374"/>
    <mergeCell ref="B368:D368"/>
    <mergeCell ref="E368:G368"/>
    <mergeCell ref="B369:D369"/>
    <mergeCell ref="E369:G369"/>
    <mergeCell ref="B370:D370"/>
    <mergeCell ref="E370:G370"/>
    <mergeCell ref="B384:D384"/>
    <mergeCell ref="E384:G384"/>
    <mergeCell ref="B385:D385"/>
    <mergeCell ref="E385:G385"/>
    <mergeCell ref="B386:D386"/>
    <mergeCell ref="E386:G386"/>
    <mergeCell ref="B381:D381"/>
    <mergeCell ref="E381:G381"/>
    <mergeCell ref="B382:D382"/>
    <mergeCell ref="E382:G382"/>
    <mergeCell ref="B383:D383"/>
    <mergeCell ref="E383:G383"/>
    <mergeCell ref="B378:D378"/>
    <mergeCell ref="E378:G378"/>
    <mergeCell ref="B379:D379"/>
    <mergeCell ref="E379:G379"/>
    <mergeCell ref="B380:D380"/>
    <mergeCell ref="E380:G380"/>
    <mergeCell ref="B394:D394"/>
    <mergeCell ref="E394:G394"/>
    <mergeCell ref="B395:D395"/>
    <mergeCell ref="E395:G395"/>
    <mergeCell ref="B396:D396"/>
    <mergeCell ref="E396:G396"/>
    <mergeCell ref="B390:D390"/>
    <mergeCell ref="E390:G390"/>
    <mergeCell ref="A391:L391"/>
    <mergeCell ref="B392:D392"/>
    <mergeCell ref="E392:G392"/>
    <mergeCell ref="B393:D393"/>
    <mergeCell ref="E393:G393"/>
    <mergeCell ref="B387:D387"/>
    <mergeCell ref="E387:G387"/>
    <mergeCell ref="B388:D388"/>
    <mergeCell ref="E388:G388"/>
    <mergeCell ref="B389:D389"/>
    <mergeCell ref="E389:G389"/>
    <mergeCell ref="B403:D403"/>
    <mergeCell ref="E403:G403"/>
    <mergeCell ref="B404:D404"/>
    <mergeCell ref="E404:G404"/>
    <mergeCell ref="B405:D405"/>
    <mergeCell ref="E405:G405"/>
    <mergeCell ref="B400:D400"/>
    <mergeCell ref="E400:G400"/>
    <mergeCell ref="B401:D401"/>
    <mergeCell ref="E401:G401"/>
    <mergeCell ref="B402:D402"/>
    <mergeCell ref="E402:G402"/>
    <mergeCell ref="B397:D397"/>
    <mergeCell ref="E397:G397"/>
    <mergeCell ref="B398:D398"/>
    <mergeCell ref="E398:G398"/>
    <mergeCell ref="B399:D399"/>
    <mergeCell ref="E399:G399"/>
    <mergeCell ref="B413:D413"/>
    <mergeCell ref="E413:G413"/>
    <mergeCell ref="B414:D414"/>
    <mergeCell ref="E414:G414"/>
    <mergeCell ref="B415:D415"/>
    <mergeCell ref="E415:G415"/>
    <mergeCell ref="B409:D409"/>
    <mergeCell ref="E409:G409"/>
    <mergeCell ref="A410:L410"/>
    <mergeCell ref="B411:D411"/>
    <mergeCell ref="E411:G411"/>
    <mergeCell ref="B412:D412"/>
    <mergeCell ref="E412:G412"/>
    <mergeCell ref="B406:D406"/>
    <mergeCell ref="E406:G406"/>
    <mergeCell ref="B407:D407"/>
    <mergeCell ref="E407:G407"/>
    <mergeCell ref="B408:D408"/>
    <mergeCell ref="E408:G408"/>
    <mergeCell ref="B422:D422"/>
    <mergeCell ref="E422:G422"/>
    <mergeCell ref="B423:D423"/>
    <mergeCell ref="E423:G423"/>
    <mergeCell ref="A424:L424"/>
    <mergeCell ref="B425:D425"/>
    <mergeCell ref="E425:G425"/>
    <mergeCell ref="B419:D419"/>
    <mergeCell ref="E419:G419"/>
    <mergeCell ref="B420:D420"/>
    <mergeCell ref="E420:G420"/>
    <mergeCell ref="B421:D421"/>
    <mergeCell ref="E421:G421"/>
    <mergeCell ref="B416:D416"/>
    <mergeCell ref="E416:G416"/>
    <mergeCell ref="B417:D417"/>
    <mergeCell ref="E417:G417"/>
    <mergeCell ref="B418:D418"/>
    <mergeCell ref="E418:G418"/>
    <mergeCell ref="B432:D432"/>
    <mergeCell ref="E432:G432"/>
    <mergeCell ref="B433:D433"/>
    <mergeCell ref="E433:G433"/>
    <mergeCell ref="B434:D434"/>
    <mergeCell ref="E434:G434"/>
    <mergeCell ref="B429:D429"/>
    <mergeCell ref="E429:G429"/>
    <mergeCell ref="B430:D430"/>
    <mergeCell ref="E430:G430"/>
    <mergeCell ref="B431:D431"/>
    <mergeCell ref="E431:G431"/>
    <mergeCell ref="B426:D426"/>
    <mergeCell ref="E426:G426"/>
    <mergeCell ref="B427:D427"/>
    <mergeCell ref="E427:G427"/>
    <mergeCell ref="B428:D428"/>
    <mergeCell ref="E428:G428"/>
    <mergeCell ref="B442:D442"/>
    <mergeCell ref="E442:G442"/>
    <mergeCell ref="B443:D443"/>
    <mergeCell ref="E443:G443"/>
    <mergeCell ref="B444:D444"/>
    <mergeCell ref="E444:G444"/>
    <mergeCell ref="A438:L438"/>
    <mergeCell ref="B439:D439"/>
    <mergeCell ref="E439:G439"/>
    <mergeCell ref="B440:D440"/>
    <mergeCell ref="E440:G440"/>
    <mergeCell ref="B441:D441"/>
    <mergeCell ref="E441:G441"/>
    <mergeCell ref="B435:D435"/>
    <mergeCell ref="E435:G435"/>
    <mergeCell ref="B436:D436"/>
    <mergeCell ref="E436:G436"/>
    <mergeCell ref="B437:D437"/>
    <mergeCell ref="E437:G437"/>
    <mergeCell ref="B451:D451"/>
    <mergeCell ref="E451:G451"/>
    <mergeCell ref="B452:D452"/>
    <mergeCell ref="E452:G452"/>
    <mergeCell ref="B453:D453"/>
    <mergeCell ref="E453:G453"/>
    <mergeCell ref="B448:D448"/>
    <mergeCell ref="E448:G448"/>
    <mergeCell ref="B449:D449"/>
    <mergeCell ref="E449:G449"/>
    <mergeCell ref="B450:D450"/>
    <mergeCell ref="E450:G450"/>
    <mergeCell ref="B445:D445"/>
    <mergeCell ref="E445:G445"/>
    <mergeCell ref="B446:D446"/>
    <mergeCell ref="E446:G446"/>
    <mergeCell ref="B447:D447"/>
    <mergeCell ref="E447:G447"/>
    <mergeCell ref="B461:D461"/>
    <mergeCell ref="E461:G461"/>
    <mergeCell ref="B462:D462"/>
    <mergeCell ref="E462:G462"/>
    <mergeCell ref="B463:D463"/>
    <mergeCell ref="E463:G463"/>
    <mergeCell ref="A457:L457"/>
    <mergeCell ref="B458:D458"/>
    <mergeCell ref="E458:G458"/>
    <mergeCell ref="B459:D459"/>
    <mergeCell ref="E459:G459"/>
    <mergeCell ref="B460:D460"/>
    <mergeCell ref="E460:G460"/>
    <mergeCell ref="B454:D454"/>
    <mergeCell ref="E454:G454"/>
    <mergeCell ref="B455:D455"/>
    <mergeCell ref="E455:G455"/>
    <mergeCell ref="B456:D456"/>
    <mergeCell ref="E456:G456"/>
    <mergeCell ref="B470:D470"/>
    <mergeCell ref="E470:G470"/>
    <mergeCell ref="A471:L471"/>
    <mergeCell ref="B472:D472"/>
    <mergeCell ref="E472:G472"/>
    <mergeCell ref="B473:D473"/>
    <mergeCell ref="E473:G473"/>
    <mergeCell ref="B467:D467"/>
    <mergeCell ref="E467:G467"/>
    <mergeCell ref="B468:D468"/>
    <mergeCell ref="E468:G468"/>
    <mergeCell ref="B469:D469"/>
    <mergeCell ref="E469:G469"/>
    <mergeCell ref="B464:D464"/>
    <mergeCell ref="E464:G464"/>
    <mergeCell ref="B465:D465"/>
    <mergeCell ref="E465:G465"/>
    <mergeCell ref="B466:D466"/>
    <mergeCell ref="E466:G466"/>
    <mergeCell ref="B480:D480"/>
    <mergeCell ref="E480:G480"/>
    <mergeCell ref="B481:D481"/>
    <mergeCell ref="E481:G481"/>
    <mergeCell ref="B482:D482"/>
    <mergeCell ref="E482:G482"/>
    <mergeCell ref="B477:D477"/>
    <mergeCell ref="E477:G477"/>
    <mergeCell ref="B478:D478"/>
    <mergeCell ref="E478:G478"/>
    <mergeCell ref="B479:D479"/>
    <mergeCell ref="E479:G479"/>
    <mergeCell ref="B474:D474"/>
    <mergeCell ref="E474:G474"/>
    <mergeCell ref="B475:D475"/>
    <mergeCell ref="E475:G475"/>
    <mergeCell ref="B476:D476"/>
    <mergeCell ref="E476:G476"/>
    <mergeCell ref="B489:D489"/>
    <mergeCell ref="E489:G489"/>
    <mergeCell ref="A490:L490"/>
    <mergeCell ref="B491:D491"/>
    <mergeCell ref="E491:G491"/>
    <mergeCell ref="B492:D492"/>
    <mergeCell ref="E492:G492"/>
    <mergeCell ref="B486:D486"/>
    <mergeCell ref="E486:G486"/>
    <mergeCell ref="B487:D487"/>
    <mergeCell ref="E487:G487"/>
    <mergeCell ref="B488:D488"/>
    <mergeCell ref="E488:G488"/>
    <mergeCell ref="B483:D483"/>
    <mergeCell ref="E483:G483"/>
    <mergeCell ref="B484:D484"/>
    <mergeCell ref="E484:G484"/>
    <mergeCell ref="B485:D485"/>
    <mergeCell ref="E485:G485"/>
    <mergeCell ref="B499:D499"/>
    <mergeCell ref="E499:G499"/>
    <mergeCell ref="B500:D500"/>
    <mergeCell ref="E500:G500"/>
    <mergeCell ref="B501:D501"/>
    <mergeCell ref="E501:G501"/>
    <mergeCell ref="B496:D496"/>
    <mergeCell ref="E496:G496"/>
    <mergeCell ref="B497:D497"/>
    <mergeCell ref="E497:G497"/>
    <mergeCell ref="B498:D498"/>
    <mergeCell ref="E498:G498"/>
    <mergeCell ref="B493:D493"/>
    <mergeCell ref="E493:G493"/>
    <mergeCell ref="B494:D494"/>
    <mergeCell ref="E494:G494"/>
    <mergeCell ref="B495:D495"/>
    <mergeCell ref="E495:G495"/>
    <mergeCell ref="B509:D509"/>
    <mergeCell ref="E509:G509"/>
    <mergeCell ref="B510:D510"/>
    <mergeCell ref="E510:G510"/>
    <mergeCell ref="B511:D511"/>
    <mergeCell ref="E511:G511"/>
    <mergeCell ref="B506:D506"/>
    <mergeCell ref="E506:G506"/>
    <mergeCell ref="B507:D507"/>
    <mergeCell ref="E507:G507"/>
    <mergeCell ref="B508:D508"/>
    <mergeCell ref="E508:G508"/>
    <mergeCell ref="B502:D502"/>
    <mergeCell ref="E502:G502"/>
    <mergeCell ref="B503:D503"/>
    <mergeCell ref="E503:G503"/>
    <mergeCell ref="A504:L504"/>
    <mergeCell ref="B505:D505"/>
    <mergeCell ref="E505:G505"/>
    <mergeCell ref="A518:L518"/>
    <mergeCell ref="B519:D519"/>
    <mergeCell ref="E519:G519"/>
    <mergeCell ref="B520:D520"/>
    <mergeCell ref="E520:G520"/>
    <mergeCell ref="B521:D521"/>
    <mergeCell ref="E521:G521"/>
    <mergeCell ref="B515:D515"/>
    <mergeCell ref="E515:G515"/>
    <mergeCell ref="B516:D516"/>
    <mergeCell ref="E516:G516"/>
    <mergeCell ref="B517:D517"/>
    <mergeCell ref="E517:G517"/>
    <mergeCell ref="B512:D512"/>
    <mergeCell ref="E512:G512"/>
    <mergeCell ref="B513:D513"/>
    <mergeCell ref="E513:G513"/>
    <mergeCell ref="B514:D514"/>
    <mergeCell ref="E514:G514"/>
    <mergeCell ref="B528:D528"/>
    <mergeCell ref="E528:G528"/>
    <mergeCell ref="B529:D529"/>
    <mergeCell ref="E529:G529"/>
    <mergeCell ref="B530:D530"/>
    <mergeCell ref="E530:G530"/>
    <mergeCell ref="B525:D525"/>
    <mergeCell ref="E525:G525"/>
    <mergeCell ref="B526:D526"/>
    <mergeCell ref="E526:G526"/>
    <mergeCell ref="B527:D527"/>
    <mergeCell ref="E527:G527"/>
    <mergeCell ref="B522:D522"/>
    <mergeCell ref="E522:G522"/>
    <mergeCell ref="B523:D523"/>
    <mergeCell ref="E523:G523"/>
    <mergeCell ref="B524:D524"/>
    <mergeCell ref="E524:G524"/>
    <mergeCell ref="B538:D538"/>
    <mergeCell ref="E538:G538"/>
    <mergeCell ref="B539:D539"/>
    <mergeCell ref="E539:G539"/>
    <mergeCell ref="B540:D540"/>
    <mergeCell ref="E540:G540"/>
    <mergeCell ref="B535:D535"/>
    <mergeCell ref="E535:G535"/>
    <mergeCell ref="B536:D536"/>
    <mergeCell ref="E536:G536"/>
    <mergeCell ref="B537:D537"/>
    <mergeCell ref="E537:G537"/>
    <mergeCell ref="B531:D531"/>
    <mergeCell ref="E531:G531"/>
    <mergeCell ref="A532:L532"/>
    <mergeCell ref="B533:D533"/>
    <mergeCell ref="E533:G533"/>
    <mergeCell ref="B534:D534"/>
    <mergeCell ref="E534:G534"/>
    <mergeCell ref="B547:D547"/>
    <mergeCell ref="E547:G547"/>
    <mergeCell ref="B548:D548"/>
    <mergeCell ref="E548:G548"/>
    <mergeCell ref="B549:D549"/>
    <mergeCell ref="E549:G549"/>
    <mergeCell ref="B544:D544"/>
    <mergeCell ref="E544:G544"/>
    <mergeCell ref="B545:D545"/>
    <mergeCell ref="E545:G545"/>
    <mergeCell ref="B546:D546"/>
    <mergeCell ref="E546:G546"/>
    <mergeCell ref="B541:D541"/>
    <mergeCell ref="E541:G541"/>
    <mergeCell ref="B542:D542"/>
    <mergeCell ref="E542:G542"/>
    <mergeCell ref="B543:D543"/>
    <mergeCell ref="E543:G543"/>
    <mergeCell ref="B557:D557"/>
    <mergeCell ref="E557:G557"/>
    <mergeCell ref="B558:D558"/>
    <mergeCell ref="E558:G558"/>
    <mergeCell ref="B559:D559"/>
    <mergeCell ref="E559:G559"/>
    <mergeCell ref="B554:D554"/>
    <mergeCell ref="E554:G554"/>
    <mergeCell ref="B555:D555"/>
    <mergeCell ref="E555:G555"/>
    <mergeCell ref="B556:D556"/>
    <mergeCell ref="E556:G556"/>
    <mergeCell ref="B550:D550"/>
    <mergeCell ref="E550:G550"/>
    <mergeCell ref="A551:L551"/>
    <mergeCell ref="B552:D552"/>
    <mergeCell ref="E552:G552"/>
    <mergeCell ref="B553:D553"/>
    <mergeCell ref="E553:G553"/>
    <mergeCell ref="B566:D566"/>
    <mergeCell ref="E566:G566"/>
    <mergeCell ref="B567:D567"/>
    <mergeCell ref="E567:G567"/>
    <mergeCell ref="B568:D568"/>
    <mergeCell ref="E568:G568"/>
    <mergeCell ref="B563:D563"/>
    <mergeCell ref="E563:G563"/>
    <mergeCell ref="B564:D564"/>
    <mergeCell ref="E564:G564"/>
    <mergeCell ref="B565:D565"/>
    <mergeCell ref="E565:G565"/>
    <mergeCell ref="B560:D560"/>
    <mergeCell ref="E560:G560"/>
    <mergeCell ref="B561:D561"/>
    <mergeCell ref="E561:G561"/>
    <mergeCell ref="B562:D562"/>
    <mergeCell ref="E562:G562"/>
    <mergeCell ref="B576:D576"/>
    <mergeCell ref="E576:G576"/>
    <mergeCell ref="B577:D577"/>
    <mergeCell ref="E577:G577"/>
    <mergeCell ref="B578:D578"/>
    <mergeCell ref="E578:G578"/>
    <mergeCell ref="B573:D573"/>
    <mergeCell ref="E573:G573"/>
    <mergeCell ref="B574:D574"/>
    <mergeCell ref="E574:G574"/>
    <mergeCell ref="B575:D575"/>
    <mergeCell ref="E575:G575"/>
    <mergeCell ref="B569:D569"/>
    <mergeCell ref="E569:G569"/>
    <mergeCell ref="A570:L570"/>
    <mergeCell ref="B571:D571"/>
    <mergeCell ref="E571:G571"/>
    <mergeCell ref="B572:D572"/>
    <mergeCell ref="E572:G572"/>
    <mergeCell ref="B585:D585"/>
    <mergeCell ref="E585:G585"/>
    <mergeCell ref="B586:D586"/>
    <mergeCell ref="E586:G586"/>
    <mergeCell ref="B587:D587"/>
    <mergeCell ref="E587:G587"/>
    <mergeCell ref="B582:D582"/>
    <mergeCell ref="E582:G582"/>
    <mergeCell ref="B583:D583"/>
    <mergeCell ref="E583:G583"/>
    <mergeCell ref="B584:D584"/>
    <mergeCell ref="E584:G584"/>
    <mergeCell ref="B579:D579"/>
    <mergeCell ref="E579:G579"/>
    <mergeCell ref="B580:D580"/>
    <mergeCell ref="E580:G580"/>
    <mergeCell ref="B581:D581"/>
    <mergeCell ref="E581:G581"/>
    <mergeCell ref="B594:D594"/>
    <mergeCell ref="E594:G594"/>
    <mergeCell ref="B595:D595"/>
    <mergeCell ref="E595:G595"/>
    <mergeCell ref="B596:D596"/>
    <mergeCell ref="E596:G596"/>
    <mergeCell ref="B591:D591"/>
    <mergeCell ref="E591:G591"/>
    <mergeCell ref="B592:D592"/>
    <mergeCell ref="E592:G592"/>
    <mergeCell ref="B593:D593"/>
    <mergeCell ref="E593:G593"/>
    <mergeCell ref="B588:D588"/>
    <mergeCell ref="E588:G588"/>
    <mergeCell ref="B589:D589"/>
    <mergeCell ref="E589:G589"/>
    <mergeCell ref="B590:D590"/>
    <mergeCell ref="E590:G590"/>
    <mergeCell ref="A603:L603"/>
    <mergeCell ref="B604:D604"/>
    <mergeCell ref="E604:G604"/>
    <mergeCell ref="B605:D605"/>
    <mergeCell ref="E605:G605"/>
    <mergeCell ref="B606:D606"/>
    <mergeCell ref="E606:G606"/>
    <mergeCell ref="B600:D600"/>
    <mergeCell ref="E600:G600"/>
    <mergeCell ref="B601:D601"/>
    <mergeCell ref="E601:G601"/>
    <mergeCell ref="B602:D602"/>
    <mergeCell ref="E602:G602"/>
    <mergeCell ref="B597:D597"/>
    <mergeCell ref="E597:G597"/>
    <mergeCell ref="B598:D598"/>
    <mergeCell ref="E598:G598"/>
    <mergeCell ref="B599:D599"/>
    <mergeCell ref="E599:G599"/>
    <mergeCell ref="B613:D613"/>
    <mergeCell ref="E613:G613"/>
    <mergeCell ref="B614:D614"/>
    <mergeCell ref="E614:G614"/>
    <mergeCell ref="B615:D615"/>
    <mergeCell ref="E615:G615"/>
    <mergeCell ref="B610:D610"/>
    <mergeCell ref="E610:G610"/>
    <mergeCell ref="B611:D611"/>
    <mergeCell ref="E611:G611"/>
    <mergeCell ref="B612:D612"/>
    <mergeCell ref="E612:G612"/>
    <mergeCell ref="B607:D607"/>
    <mergeCell ref="E607:G607"/>
    <mergeCell ref="B608:D608"/>
    <mergeCell ref="E608:G608"/>
    <mergeCell ref="B609:D609"/>
    <mergeCell ref="E609:G609"/>
    <mergeCell ref="B623:D623"/>
    <mergeCell ref="E623:G623"/>
    <mergeCell ref="B624:D624"/>
    <mergeCell ref="E624:G624"/>
    <mergeCell ref="B625:D625"/>
    <mergeCell ref="E625:G625"/>
    <mergeCell ref="B619:D619"/>
    <mergeCell ref="E619:G619"/>
    <mergeCell ref="A620:L620"/>
    <mergeCell ref="B621:D621"/>
    <mergeCell ref="E621:G621"/>
    <mergeCell ref="B622:D622"/>
    <mergeCell ref="E622:G622"/>
    <mergeCell ref="B616:D616"/>
    <mergeCell ref="E616:G616"/>
    <mergeCell ref="B617:D617"/>
    <mergeCell ref="E617:G617"/>
    <mergeCell ref="B618:D618"/>
    <mergeCell ref="E618:G618"/>
    <mergeCell ref="B634:D634"/>
    <mergeCell ref="E634:G634"/>
    <mergeCell ref="B635:D635"/>
    <mergeCell ref="E635:G635"/>
    <mergeCell ref="B636:D636"/>
    <mergeCell ref="E636:G636"/>
    <mergeCell ref="B630:D630"/>
    <mergeCell ref="E630:G630"/>
    <mergeCell ref="A631:L631"/>
    <mergeCell ref="B632:D632"/>
    <mergeCell ref="E632:G632"/>
    <mergeCell ref="B633:D633"/>
    <mergeCell ref="E633:G633"/>
    <mergeCell ref="B626:D626"/>
    <mergeCell ref="E626:G626"/>
    <mergeCell ref="A627:L627"/>
    <mergeCell ref="B628:D628"/>
    <mergeCell ref="E628:G628"/>
    <mergeCell ref="B629:D629"/>
    <mergeCell ref="E629:G629"/>
    <mergeCell ref="A643:L643"/>
    <mergeCell ref="B644:D644"/>
    <mergeCell ref="E644:G644"/>
    <mergeCell ref="B645:D645"/>
    <mergeCell ref="E645:G645"/>
    <mergeCell ref="B646:D646"/>
    <mergeCell ref="E646:G646"/>
    <mergeCell ref="B640:D640"/>
    <mergeCell ref="E640:G640"/>
    <mergeCell ref="B641:D641"/>
    <mergeCell ref="E641:G641"/>
    <mergeCell ref="B642:D642"/>
    <mergeCell ref="E642:G642"/>
    <mergeCell ref="B637:D637"/>
    <mergeCell ref="E637:G637"/>
    <mergeCell ref="B638:D638"/>
    <mergeCell ref="E638:G638"/>
    <mergeCell ref="B639:D639"/>
    <mergeCell ref="E639:G639"/>
    <mergeCell ref="A654:L654"/>
    <mergeCell ref="B655:D655"/>
    <mergeCell ref="E655:G655"/>
    <mergeCell ref="B656:D656"/>
    <mergeCell ref="E656:G656"/>
    <mergeCell ref="B657:D657"/>
    <mergeCell ref="E657:G657"/>
    <mergeCell ref="B651:D651"/>
    <mergeCell ref="E651:G651"/>
    <mergeCell ref="B652:D652"/>
    <mergeCell ref="E652:G652"/>
    <mergeCell ref="B653:D653"/>
    <mergeCell ref="E653:G653"/>
    <mergeCell ref="A647:L647"/>
    <mergeCell ref="B648:D648"/>
    <mergeCell ref="E648:G648"/>
    <mergeCell ref="B649:D649"/>
    <mergeCell ref="E649:G649"/>
    <mergeCell ref="A650:L650"/>
    <mergeCell ref="B665:D665"/>
    <mergeCell ref="E665:G665"/>
    <mergeCell ref="B666:D666"/>
    <mergeCell ref="E666:G666"/>
    <mergeCell ref="B667:D667"/>
    <mergeCell ref="E667:G667"/>
    <mergeCell ref="A661:L661"/>
    <mergeCell ref="B662:D662"/>
    <mergeCell ref="E662:G662"/>
    <mergeCell ref="B663:D663"/>
    <mergeCell ref="E663:G663"/>
    <mergeCell ref="B664:D664"/>
    <mergeCell ref="E664:G664"/>
    <mergeCell ref="B658:D658"/>
    <mergeCell ref="E658:G658"/>
    <mergeCell ref="B659:D659"/>
    <mergeCell ref="E659:G659"/>
    <mergeCell ref="B660:D660"/>
    <mergeCell ref="E660:G660"/>
    <mergeCell ref="B674:D674"/>
    <mergeCell ref="E674:G674"/>
    <mergeCell ref="B675:D675"/>
    <mergeCell ref="E675:G675"/>
    <mergeCell ref="B676:D676"/>
    <mergeCell ref="E676:G676"/>
    <mergeCell ref="B671:D671"/>
    <mergeCell ref="E671:G671"/>
    <mergeCell ref="B672:D672"/>
    <mergeCell ref="E672:G672"/>
    <mergeCell ref="B673:D673"/>
    <mergeCell ref="E673:G673"/>
    <mergeCell ref="B668:D668"/>
    <mergeCell ref="E668:G668"/>
    <mergeCell ref="B669:D669"/>
    <mergeCell ref="E669:G669"/>
    <mergeCell ref="B670:D670"/>
    <mergeCell ref="E670:G670"/>
    <mergeCell ref="B685:D685"/>
    <mergeCell ref="E685:G685"/>
    <mergeCell ref="B686:D686"/>
    <mergeCell ref="E686:G686"/>
    <mergeCell ref="B687:D687"/>
    <mergeCell ref="E687:G687"/>
    <mergeCell ref="B681:D681"/>
    <mergeCell ref="E681:G681"/>
    <mergeCell ref="B682:D682"/>
    <mergeCell ref="E682:G682"/>
    <mergeCell ref="A683:L683"/>
    <mergeCell ref="B684:D684"/>
    <mergeCell ref="E684:G684"/>
    <mergeCell ref="A677:L677"/>
    <mergeCell ref="B678:D678"/>
    <mergeCell ref="E678:G678"/>
    <mergeCell ref="B679:D679"/>
    <mergeCell ref="E679:G679"/>
    <mergeCell ref="B680:D680"/>
    <mergeCell ref="E680:G680"/>
    <mergeCell ref="B694:D694"/>
    <mergeCell ref="E694:G694"/>
    <mergeCell ref="B695:D695"/>
    <mergeCell ref="E695:G695"/>
    <mergeCell ref="B696:D696"/>
    <mergeCell ref="E696:G696"/>
    <mergeCell ref="B691:D691"/>
    <mergeCell ref="E691:G691"/>
    <mergeCell ref="B692:D692"/>
    <mergeCell ref="E692:G692"/>
    <mergeCell ref="B693:D693"/>
    <mergeCell ref="E693:G693"/>
    <mergeCell ref="B688:D688"/>
    <mergeCell ref="E688:G688"/>
    <mergeCell ref="B689:D689"/>
    <mergeCell ref="E689:G689"/>
    <mergeCell ref="B690:D690"/>
    <mergeCell ref="E690:G690"/>
    <mergeCell ref="B704:D704"/>
    <mergeCell ref="E704:G704"/>
    <mergeCell ref="B705:D705"/>
    <mergeCell ref="E705:G705"/>
    <mergeCell ref="B706:J706"/>
    <mergeCell ref="B700:D700"/>
    <mergeCell ref="E700:G700"/>
    <mergeCell ref="B701:D701"/>
    <mergeCell ref="E701:G701"/>
    <mergeCell ref="A702:L702"/>
    <mergeCell ref="B703:D703"/>
    <mergeCell ref="E703:G703"/>
    <mergeCell ref="B697:D697"/>
    <mergeCell ref="E697:G697"/>
    <mergeCell ref="B698:D698"/>
    <mergeCell ref="E698:G698"/>
    <mergeCell ref="B699:D699"/>
    <mergeCell ref="E699:G699"/>
    <mergeCell ref="B714:D714"/>
    <mergeCell ref="E714:G714"/>
    <mergeCell ref="B715:D715"/>
    <mergeCell ref="E715:G715"/>
    <mergeCell ref="B716:D716"/>
    <mergeCell ref="E716:G716"/>
    <mergeCell ref="B711:D711"/>
    <mergeCell ref="E711:G711"/>
    <mergeCell ref="B712:D712"/>
    <mergeCell ref="E712:G712"/>
    <mergeCell ref="B713:D713"/>
    <mergeCell ref="E713:G713"/>
    <mergeCell ref="A707:L707"/>
    <mergeCell ref="B708:D708"/>
    <mergeCell ref="E708:G708"/>
    <mergeCell ref="B709:D709"/>
    <mergeCell ref="E709:G709"/>
    <mergeCell ref="B710:D710"/>
    <mergeCell ref="E710:G710"/>
    <mergeCell ref="B723:D723"/>
    <mergeCell ref="E723:G723"/>
    <mergeCell ref="B724:D724"/>
    <mergeCell ref="E724:G724"/>
    <mergeCell ref="A725:L725"/>
    <mergeCell ref="B726:D726"/>
    <mergeCell ref="E726:G726"/>
    <mergeCell ref="B720:D720"/>
    <mergeCell ref="E720:G720"/>
    <mergeCell ref="B721:D721"/>
    <mergeCell ref="E721:G721"/>
    <mergeCell ref="B722:D722"/>
    <mergeCell ref="E722:G722"/>
    <mergeCell ref="B717:D717"/>
    <mergeCell ref="E717:G717"/>
    <mergeCell ref="B718:D718"/>
    <mergeCell ref="E718:G718"/>
    <mergeCell ref="B719:D719"/>
    <mergeCell ref="E719:G719"/>
    <mergeCell ref="B733:D733"/>
    <mergeCell ref="E733:G733"/>
    <mergeCell ref="B734:D734"/>
    <mergeCell ref="E734:G734"/>
    <mergeCell ref="B735:D735"/>
    <mergeCell ref="E735:G735"/>
    <mergeCell ref="B730:D730"/>
    <mergeCell ref="E730:G730"/>
    <mergeCell ref="B731:D731"/>
    <mergeCell ref="E731:G731"/>
    <mergeCell ref="B732:D732"/>
    <mergeCell ref="E732:G732"/>
    <mergeCell ref="B727:D727"/>
    <mergeCell ref="E727:G727"/>
    <mergeCell ref="B728:D728"/>
    <mergeCell ref="E728:G728"/>
    <mergeCell ref="B729:D729"/>
    <mergeCell ref="E729:G729"/>
    <mergeCell ref="B742:D742"/>
    <mergeCell ref="E742:G742"/>
    <mergeCell ref="B743:D743"/>
    <mergeCell ref="E743:G743"/>
    <mergeCell ref="B744:D744"/>
    <mergeCell ref="E744:G744"/>
    <mergeCell ref="B739:D739"/>
    <mergeCell ref="E739:G739"/>
    <mergeCell ref="B740:D740"/>
    <mergeCell ref="E740:G740"/>
    <mergeCell ref="B741:D741"/>
    <mergeCell ref="E741:G741"/>
    <mergeCell ref="B736:D736"/>
    <mergeCell ref="E736:G736"/>
    <mergeCell ref="B737:D737"/>
    <mergeCell ref="E737:G737"/>
    <mergeCell ref="B738:D738"/>
    <mergeCell ref="E738:G738"/>
    <mergeCell ref="B752:D752"/>
    <mergeCell ref="E752:G752"/>
    <mergeCell ref="B753:D753"/>
    <mergeCell ref="E753:G753"/>
    <mergeCell ref="A754:L754"/>
    <mergeCell ref="B755:D755"/>
    <mergeCell ref="E755:G755"/>
    <mergeCell ref="A748:L748"/>
    <mergeCell ref="B749:D749"/>
    <mergeCell ref="E749:G749"/>
    <mergeCell ref="B750:D750"/>
    <mergeCell ref="E750:G750"/>
    <mergeCell ref="B751:D751"/>
    <mergeCell ref="E751:G751"/>
    <mergeCell ref="B745:D745"/>
    <mergeCell ref="E745:G745"/>
    <mergeCell ref="B746:D746"/>
    <mergeCell ref="E746:G746"/>
    <mergeCell ref="B747:D747"/>
    <mergeCell ref="E747:G747"/>
    <mergeCell ref="B762:D762"/>
    <mergeCell ref="E762:G762"/>
    <mergeCell ref="B763:D763"/>
    <mergeCell ref="E763:G763"/>
    <mergeCell ref="B764:D764"/>
    <mergeCell ref="E764:G764"/>
    <mergeCell ref="B759:D759"/>
    <mergeCell ref="E759:G759"/>
    <mergeCell ref="B760:D760"/>
    <mergeCell ref="E760:G760"/>
    <mergeCell ref="B761:D761"/>
    <mergeCell ref="E761:G761"/>
    <mergeCell ref="B756:D756"/>
    <mergeCell ref="E756:G756"/>
    <mergeCell ref="B757:D757"/>
    <mergeCell ref="E757:G757"/>
    <mergeCell ref="B758:D758"/>
    <mergeCell ref="E758:G758"/>
    <mergeCell ref="B772:D772"/>
    <mergeCell ref="E772:G772"/>
    <mergeCell ref="B773:D773"/>
    <mergeCell ref="E773:G773"/>
    <mergeCell ref="B774:D774"/>
    <mergeCell ref="E774:G774"/>
    <mergeCell ref="B768:D768"/>
    <mergeCell ref="E768:G768"/>
    <mergeCell ref="B769:D769"/>
    <mergeCell ref="E769:G769"/>
    <mergeCell ref="A770:L770"/>
    <mergeCell ref="B771:D771"/>
    <mergeCell ref="E771:G771"/>
    <mergeCell ref="B765:D765"/>
    <mergeCell ref="E765:G765"/>
    <mergeCell ref="B766:D766"/>
    <mergeCell ref="E766:G766"/>
    <mergeCell ref="B767:D767"/>
    <mergeCell ref="E767:G767"/>
    <mergeCell ref="A782:L782"/>
    <mergeCell ref="B783:D783"/>
    <mergeCell ref="E783:G783"/>
    <mergeCell ref="B784:D784"/>
    <mergeCell ref="E784:G784"/>
    <mergeCell ref="A785:L785"/>
    <mergeCell ref="A778:L778"/>
    <mergeCell ref="B779:D779"/>
    <mergeCell ref="E779:G779"/>
    <mergeCell ref="B780:D780"/>
    <mergeCell ref="E780:G780"/>
    <mergeCell ref="B781:D781"/>
    <mergeCell ref="E781:G781"/>
    <mergeCell ref="B775:D775"/>
    <mergeCell ref="E775:G775"/>
    <mergeCell ref="B776:D776"/>
    <mergeCell ref="E776:G776"/>
    <mergeCell ref="B777:D777"/>
    <mergeCell ref="E777:G777"/>
    <mergeCell ref="B792:D792"/>
    <mergeCell ref="E792:G792"/>
    <mergeCell ref="A793:L793"/>
    <mergeCell ref="B794:D794"/>
    <mergeCell ref="E794:G794"/>
    <mergeCell ref="B795:D795"/>
    <mergeCell ref="E795:G795"/>
    <mergeCell ref="B789:D789"/>
    <mergeCell ref="E789:G789"/>
    <mergeCell ref="B790:D790"/>
    <mergeCell ref="E790:G790"/>
    <mergeCell ref="B791:D791"/>
    <mergeCell ref="E791:G791"/>
    <mergeCell ref="B786:D786"/>
    <mergeCell ref="E786:G786"/>
    <mergeCell ref="B787:D787"/>
    <mergeCell ref="E787:G787"/>
    <mergeCell ref="B788:D788"/>
    <mergeCell ref="E788:G788"/>
    <mergeCell ref="A804:L804"/>
    <mergeCell ref="B805:D805"/>
    <mergeCell ref="E805:G805"/>
    <mergeCell ref="B806:D806"/>
    <mergeCell ref="E806:G806"/>
    <mergeCell ref="B807:D807"/>
    <mergeCell ref="E807:G807"/>
    <mergeCell ref="B800:D800"/>
    <mergeCell ref="E800:G800"/>
    <mergeCell ref="A801:L801"/>
    <mergeCell ref="B802:D802"/>
    <mergeCell ref="E802:G802"/>
    <mergeCell ref="B803:D803"/>
    <mergeCell ref="E803:G803"/>
    <mergeCell ref="B796:D796"/>
    <mergeCell ref="E796:G796"/>
    <mergeCell ref="A797:L797"/>
    <mergeCell ref="B798:D798"/>
    <mergeCell ref="E798:G798"/>
    <mergeCell ref="B799:D799"/>
    <mergeCell ref="E799:G799"/>
    <mergeCell ref="B815:D815"/>
    <mergeCell ref="E815:G815"/>
    <mergeCell ref="B816:D816"/>
    <mergeCell ref="E816:G816"/>
    <mergeCell ref="A817:L817"/>
    <mergeCell ref="B818:D818"/>
    <mergeCell ref="E818:G818"/>
    <mergeCell ref="B812:D812"/>
    <mergeCell ref="E812:G812"/>
    <mergeCell ref="B813:D813"/>
    <mergeCell ref="E813:G813"/>
    <mergeCell ref="B814:D814"/>
    <mergeCell ref="E814:G814"/>
    <mergeCell ref="B808:D808"/>
    <mergeCell ref="E808:G808"/>
    <mergeCell ref="A809:L809"/>
    <mergeCell ref="B810:D810"/>
    <mergeCell ref="E810:G810"/>
    <mergeCell ref="B811:D811"/>
    <mergeCell ref="E811:G811"/>
    <mergeCell ref="B826:D826"/>
    <mergeCell ref="E826:G826"/>
    <mergeCell ref="B827:D827"/>
    <mergeCell ref="E827:G827"/>
    <mergeCell ref="A828:L828"/>
    <mergeCell ref="B829:D829"/>
    <mergeCell ref="E829:G829"/>
    <mergeCell ref="B823:D823"/>
    <mergeCell ref="E823:G823"/>
    <mergeCell ref="B824:D824"/>
    <mergeCell ref="E824:G824"/>
    <mergeCell ref="B825:D825"/>
    <mergeCell ref="E825:G825"/>
    <mergeCell ref="B819:D819"/>
    <mergeCell ref="E819:G819"/>
    <mergeCell ref="B820:D820"/>
    <mergeCell ref="E820:G820"/>
    <mergeCell ref="A821:L821"/>
    <mergeCell ref="B822:D822"/>
    <mergeCell ref="E822:G822"/>
    <mergeCell ref="B837:D837"/>
    <mergeCell ref="E837:G837"/>
    <mergeCell ref="B838:D838"/>
    <mergeCell ref="E838:G838"/>
    <mergeCell ref="B839:D839"/>
    <mergeCell ref="E839:G839"/>
    <mergeCell ref="B833:J833"/>
    <mergeCell ref="A834:L834"/>
    <mergeCell ref="B835:D835"/>
    <mergeCell ref="E835:G835"/>
    <mergeCell ref="B836:D836"/>
    <mergeCell ref="E836:G836"/>
    <mergeCell ref="B830:D830"/>
    <mergeCell ref="E830:G830"/>
    <mergeCell ref="B831:D831"/>
    <mergeCell ref="E831:G831"/>
    <mergeCell ref="B832:D832"/>
    <mergeCell ref="E832:G832"/>
    <mergeCell ref="B846:D846"/>
    <mergeCell ref="E846:G846"/>
    <mergeCell ref="B847:D847"/>
    <mergeCell ref="E847:G847"/>
    <mergeCell ref="B848:D848"/>
    <mergeCell ref="E848:G848"/>
    <mergeCell ref="B843:D843"/>
    <mergeCell ref="E843:G843"/>
    <mergeCell ref="B844:D844"/>
    <mergeCell ref="E844:G844"/>
    <mergeCell ref="B845:D845"/>
    <mergeCell ref="E845:G845"/>
    <mergeCell ref="B840:D840"/>
    <mergeCell ref="E840:G840"/>
    <mergeCell ref="B841:D841"/>
    <mergeCell ref="E841:G841"/>
    <mergeCell ref="B842:D842"/>
    <mergeCell ref="E842:G842"/>
    <mergeCell ref="B855:D855"/>
    <mergeCell ref="E855:G855"/>
    <mergeCell ref="B856:D856"/>
    <mergeCell ref="E856:G856"/>
    <mergeCell ref="B857:D857"/>
    <mergeCell ref="E857:G857"/>
    <mergeCell ref="B852:D852"/>
    <mergeCell ref="E852:G852"/>
    <mergeCell ref="B853:D853"/>
    <mergeCell ref="E853:G853"/>
    <mergeCell ref="B854:D854"/>
    <mergeCell ref="E854:G854"/>
    <mergeCell ref="B849:D849"/>
    <mergeCell ref="E849:G849"/>
    <mergeCell ref="B850:D850"/>
    <mergeCell ref="E850:G850"/>
    <mergeCell ref="B851:D851"/>
    <mergeCell ref="E851:G851"/>
    <mergeCell ref="B864:D864"/>
    <mergeCell ref="E864:G864"/>
    <mergeCell ref="B865:D865"/>
    <mergeCell ref="E865:G865"/>
    <mergeCell ref="B866:D866"/>
    <mergeCell ref="E866:G866"/>
    <mergeCell ref="B861:D861"/>
    <mergeCell ref="E861:G861"/>
    <mergeCell ref="B862:D862"/>
    <mergeCell ref="E862:G862"/>
    <mergeCell ref="B863:D863"/>
    <mergeCell ref="E863:G863"/>
    <mergeCell ref="B858:D858"/>
    <mergeCell ref="E858:G858"/>
    <mergeCell ref="B859:D859"/>
    <mergeCell ref="E859:G859"/>
    <mergeCell ref="B860:D860"/>
    <mergeCell ref="E860:G860"/>
    <mergeCell ref="A874:L874"/>
    <mergeCell ref="B875:D875"/>
    <mergeCell ref="E875:G875"/>
    <mergeCell ref="B876:D876"/>
    <mergeCell ref="E876:G876"/>
    <mergeCell ref="B877:D877"/>
    <mergeCell ref="E877:G877"/>
    <mergeCell ref="B871:D871"/>
    <mergeCell ref="E871:G871"/>
    <mergeCell ref="B872:D872"/>
    <mergeCell ref="E872:G872"/>
    <mergeCell ref="B873:D873"/>
    <mergeCell ref="E873:G873"/>
    <mergeCell ref="A867:L867"/>
    <mergeCell ref="B868:D868"/>
    <mergeCell ref="E868:G868"/>
    <mergeCell ref="B869:D869"/>
    <mergeCell ref="E869:G869"/>
    <mergeCell ref="B870:D870"/>
    <mergeCell ref="E870:G870"/>
    <mergeCell ref="B884:D884"/>
    <mergeCell ref="E884:G884"/>
    <mergeCell ref="B885:D885"/>
    <mergeCell ref="E885:G885"/>
    <mergeCell ref="B886:D886"/>
    <mergeCell ref="E886:G886"/>
    <mergeCell ref="B881:D881"/>
    <mergeCell ref="E881:G881"/>
    <mergeCell ref="B882:D882"/>
    <mergeCell ref="E882:G882"/>
    <mergeCell ref="B883:D883"/>
    <mergeCell ref="E883:G883"/>
    <mergeCell ref="B878:D878"/>
    <mergeCell ref="E878:G878"/>
    <mergeCell ref="B879:D879"/>
    <mergeCell ref="E879:G879"/>
    <mergeCell ref="B880:D880"/>
    <mergeCell ref="E880:G880"/>
    <mergeCell ref="B893:D893"/>
    <mergeCell ref="E893:G893"/>
    <mergeCell ref="B894:D894"/>
    <mergeCell ref="E894:G894"/>
    <mergeCell ref="B895:D895"/>
    <mergeCell ref="E895:G895"/>
    <mergeCell ref="B890:D890"/>
    <mergeCell ref="E890:G890"/>
    <mergeCell ref="B891:D891"/>
    <mergeCell ref="E891:G891"/>
    <mergeCell ref="B892:D892"/>
    <mergeCell ref="E892:G892"/>
    <mergeCell ref="B887:D887"/>
    <mergeCell ref="E887:G887"/>
    <mergeCell ref="B888:D888"/>
    <mergeCell ref="E888:G888"/>
    <mergeCell ref="B889:D889"/>
    <mergeCell ref="E889:G889"/>
    <mergeCell ref="B902:J902"/>
    <mergeCell ref="A903:L903"/>
    <mergeCell ref="B904:D904"/>
    <mergeCell ref="E904:G904"/>
    <mergeCell ref="B905:D905"/>
    <mergeCell ref="E905:G905"/>
    <mergeCell ref="B899:D899"/>
    <mergeCell ref="E899:G899"/>
    <mergeCell ref="B900:D900"/>
    <mergeCell ref="E900:G900"/>
    <mergeCell ref="B901:D901"/>
    <mergeCell ref="E901:G901"/>
    <mergeCell ref="B896:D896"/>
    <mergeCell ref="E896:G896"/>
    <mergeCell ref="B897:D897"/>
    <mergeCell ref="E897:G897"/>
    <mergeCell ref="B898:D898"/>
    <mergeCell ref="E898:G898"/>
    <mergeCell ref="B912:D912"/>
    <mergeCell ref="E912:G912"/>
    <mergeCell ref="B913:D913"/>
    <mergeCell ref="E913:G913"/>
    <mergeCell ref="B914:D914"/>
    <mergeCell ref="E914:G914"/>
    <mergeCell ref="B909:D909"/>
    <mergeCell ref="E909:G909"/>
    <mergeCell ref="B910:D910"/>
    <mergeCell ref="E910:G910"/>
    <mergeCell ref="B911:D911"/>
    <mergeCell ref="E911:G911"/>
    <mergeCell ref="B906:D906"/>
    <mergeCell ref="E906:G906"/>
    <mergeCell ref="B907:D907"/>
    <mergeCell ref="E907:G907"/>
    <mergeCell ref="B908:D908"/>
    <mergeCell ref="E908:G908"/>
    <mergeCell ref="B921:D921"/>
    <mergeCell ref="E921:G921"/>
    <mergeCell ref="B922:D922"/>
    <mergeCell ref="E922:G922"/>
    <mergeCell ref="B923:D923"/>
    <mergeCell ref="E923:G923"/>
    <mergeCell ref="B918:D918"/>
    <mergeCell ref="E918:G918"/>
    <mergeCell ref="B919:D919"/>
    <mergeCell ref="E919:G919"/>
    <mergeCell ref="B920:D920"/>
    <mergeCell ref="E920:G920"/>
    <mergeCell ref="B915:D915"/>
    <mergeCell ref="E915:G915"/>
    <mergeCell ref="B916:D916"/>
    <mergeCell ref="E916:G916"/>
    <mergeCell ref="B917:D917"/>
    <mergeCell ref="E917:G917"/>
    <mergeCell ref="B930:D930"/>
    <mergeCell ref="E930:G930"/>
    <mergeCell ref="B931:D931"/>
    <mergeCell ref="E931:G931"/>
    <mergeCell ref="B932:D932"/>
    <mergeCell ref="E932:G932"/>
    <mergeCell ref="B927:D927"/>
    <mergeCell ref="E927:G927"/>
    <mergeCell ref="B928:D928"/>
    <mergeCell ref="E928:G928"/>
    <mergeCell ref="B929:D929"/>
    <mergeCell ref="E929:G929"/>
    <mergeCell ref="B924:D924"/>
    <mergeCell ref="E924:G924"/>
    <mergeCell ref="B925:D925"/>
    <mergeCell ref="E925:G925"/>
    <mergeCell ref="B926:D926"/>
    <mergeCell ref="E926:G926"/>
    <mergeCell ref="B940:D940"/>
    <mergeCell ref="E940:G940"/>
    <mergeCell ref="B941:D941"/>
    <mergeCell ref="E941:G941"/>
    <mergeCell ref="B942:D942"/>
    <mergeCell ref="E942:G942"/>
    <mergeCell ref="B937:D937"/>
    <mergeCell ref="E937:G937"/>
    <mergeCell ref="B938:D938"/>
    <mergeCell ref="E938:G938"/>
    <mergeCell ref="B939:D939"/>
    <mergeCell ref="E939:G939"/>
    <mergeCell ref="B933:D933"/>
    <mergeCell ref="E933:G933"/>
    <mergeCell ref="B934:J934"/>
    <mergeCell ref="A935:L935"/>
    <mergeCell ref="B936:D936"/>
    <mergeCell ref="E936:G936"/>
    <mergeCell ref="B949:D949"/>
    <mergeCell ref="E949:G949"/>
    <mergeCell ref="B950:D950"/>
    <mergeCell ref="E950:G950"/>
    <mergeCell ref="B951:D951"/>
    <mergeCell ref="E951:G951"/>
    <mergeCell ref="B946:D946"/>
    <mergeCell ref="E946:G946"/>
    <mergeCell ref="B947:D947"/>
    <mergeCell ref="E947:G947"/>
    <mergeCell ref="B948:D948"/>
    <mergeCell ref="E948:G948"/>
    <mergeCell ref="B943:D943"/>
    <mergeCell ref="E943:G943"/>
    <mergeCell ref="B944:D944"/>
    <mergeCell ref="E944:G944"/>
    <mergeCell ref="B945:D945"/>
    <mergeCell ref="E945:G945"/>
    <mergeCell ref="B960:D960"/>
    <mergeCell ref="E960:G960"/>
    <mergeCell ref="B961:D961"/>
    <mergeCell ref="E961:G961"/>
    <mergeCell ref="B962:D962"/>
    <mergeCell ref="E962:G962"/>
    <mergeCell ref="A956:L956"/>
    <mergeCell ref="B957:D957"/>
    <mergeCell ref="E957:G957"/>
    <mergeCell ref="B958:D958"/>
    <mergeCell ref="E958:G958"/>
    <mergeCell ref="B959:D959"/>
    <mergeCell ref="E959:G959"/>
    <mergeCell ref="B952:D952"/>
    <mergeCell ref="E952:G952"/>
    <mergeCell ref="A953:L953"/>
    <mergeCell ref="B954:D954"/>
    <mergeCell ref="E954:G954"/>
    <mergeCell ref="B955:D955"/>
    <mergeCell ref="E955:G955"/>
    <mergeCell ref="B969:D969"/>
    <mergeCell ref="E969:G969"/>
    <mergeCell ref="B970:D970"/>
    <mergeCell ref="E970:G970"/>
    <mergeCell ref="B971:D971"/>
    <mergeCell ref="E971:G971"/>
    <mergeCell ref="B966:D966"/>
    <mergeCell ref="E966:G966"/>
    <mergeCell ref="B967:D967"/>
    <mergeCell ref="E967:G967"/>
    <mergeCell ref="B968:D968"/>
    <mergeCell ref="E968:G968"/>
    <mergeCell ref="B963:D963"/>
    <mergeCell ref="E963:G963"/>
    <mergeCell ref="B964:D964"/>
    <mergeCell ref="E964:G964"/>
    <mergeCell ref="B965:D965"/>
    <mergeCell ref="E965:G965"/>
    <mergeCell ref="B979:D979"/>
    <mergeCell ref="E979:G979"/>
    <mergeCell ref="B980:D980"/>
    <mergeCell ref="E980:G980"/>
    <mergeCell ref="B981:D981"/>
    <mergeCell ref="E981:G981"/>
    <mergeCell ref="A975:L975"/>
    <mergeCell ref="B976:D976"/>
    <mergeCell ref="E976:G976"/>
    <mergeCell ref="B977:D977"/>
    <mergeCell ref="E977:G977"/>
    <mergeCell ref="B978:D978"/>
    <mergeCell ref="E978:G978"/>
    <mergeCell ref="B972:D972"/>
    <mergeCell ref="E972:G972"/>
    <mergeCell ref="B973:D973"/>
    <mergeCell ref="E973:G973"/>
    <mergeCell ref="B974:J974"/>
    <mergeCell ref="B989:D989"/>
    <mergeCell ref="E989:G989"/>
    <mergeCell ref="B990:D990"/>
    <mergeCell ref="E990:G990"/>
    <mergeCell ref="B991:D991"/>
    <mergeCell ref="E991:G991"/>
    <mergeCell ref="A985:L985"/>
    <mergeCell ref="B986:D986"/>
    <mergeCell ref="E986:G986"/>
    <mergeCell ref="B987:D987"/>
    <mergeCell ref="E987:G987"/>
    <mergeCell ref="B988:D988"/>
    <mergeCell ref="E988:G988"/>
    <mergeCell ref="B982:D982"/>
    <mergeCell ref="E982:G982"/>
    <mergeCell ref="B983:D983"/>
    <mergeCell ref="E983:G983"/>
    <mergeCell ref="B984:J984"/>
    <mergeCell ref="B999:D999"/>
    <mergeCell ref="E999:G999"/>
    <mergeCell ref="A1000:L1000"/>
    <mergeCell ref="B1001:D1001"/>
    <mergeCell ref="E1001:G1001"/>
    <mergeCell ref="B1002:D1002"/>
    <mergeCell ref="E1002:G1002"/>
    <mergeCell ref="B996:D996"/>
    <mergeCell ref="E996:G996"/>
    <mergeCell ref="B997:D997"/>
    <mergeCell ref="E997:G997"/>
    <mergeCell ref="B998:D998"/>
    <mergeCell ref="E998:G998"/>
    <mergeCell ref="A992:L992"/>
    <mergeCell ref="B993:D993"/>
    <mergeCell ref="E993:G993"/>
    <mergeCell ref="B994:D994"/>
    <mergeCell ref="E994:G994"/>
    <mergeCell ref="A995:L995"/>
    <mergeCell ref="B1009:J1009"/>
    <mergeCell ref="A1010:L1010"/>
    <mergeCell ref="A1011:L1011"/>
    <mergeCell ref="B1012:D1012"/>
    <mergeCell ref="E1012:G1012"/>
    <mergeCell ref="B1006:D1006"/>
    <mergeCell ref="E1006:G1006"/>
    <mergeCell ref="B1007:D1007"/>
    <mergeCell ref="E1007:G1007"/>
    <mergeCell ref="B1008:D1008"/>
    <mergeCell ref="E1008:G1008"/>
    <mergeCell ref="B1003:D1003"/>
    <mergeCell ref="E1003:G1003"/>
    <mergeCell ref="B1004:D1004"/>
    <mergeCell ref="E1004:G1004"/>
    <mergeCell ref="B1005:D1005"/>
    <mergeCell ref="E1005:G1005"/>
    <mergeCell ref="B1020:D1020"/>
    <mergeCell ref="E1020:G1020"/>
    <mergeCell ref="B1021:D1021"/>
    <mergeCell ref="E1021:G1021"/>
    <mergeCell ref="B1022:D1022"/>
    <mergeCell ref="E1022:G1022"/>
    <mergeCell ref="A1016:L1016"/>
    <mergeCell ref="B1017:D1017"/>
    <mergeCell ref="E1017:G1017"/>
    <mergeCell ref="B1018:D1018"/>
    <mergeCell ref="E1018:G1018"/>
    <mergeCell ref="B1019:D1019"/>
    <mergeCell ref="E1019:G1019"/>
    <mergeCell ref="B1013:D1013"/>
    <mergeCell ref="E1013:G1013"/>
    <mergeCell ref="B1014:D1014"/>
    <mergeCell ref="E1014:G1014"/>
    <mergeCell ref="B1015:D1015"/>
    <mergeCell ref="E1015:G1015"/>
    <mergeCell ref="A1030:L1030"/>
    <mergeCell ref="B1031:D1031"/>
    <mergeCell ref="E1031:G1031"/>
    <mergeCell ref="B1032:D1032"/>
    <mergeCell ref="E1032:G1032"/>
    <mergeCell ref="B1033:D1033"/>
    <mergeCell ref="E1033:G1033"/>
    <mergeCell ref="B1027:D1027"/>
    <mergeCell ref="E1027:G1027"/>
    <mergeCell ref="B1028:D1028"/>
    <mergeCell ref="E1028:G1028"/>
    <mergeCell ref="B1029:D1029"/>
    <mergeCell ref="E1029:G1029"/>
    <mergeCell ref="A1023:L1023"/>
    <mergeCell ref="B1024:D1024"/>
    <mergeCell ref="E1024:G1024"/>
    <mergeCell ref="B1025:D1025"/>
    <mergeCell ref="E1025:G1025"/>
    <mergeCell ref="B1026:D1026"/>
    <mergeCell ref="E1026:G1026"/>
    <mergeCell ref="B1040:D1040"/>
    <mergeCell ref="E1040:G1040"/>
    <mergeCell ref="B1041:D1041"/>
    <mergeCell ref="E1041:G1041"/>
    <mergeCell ref="B1042:D1042"/>
    <mergeCell ref="E1042:G1042"/>
    <mergeCell ref="B1037:D1037"/>
    <mergeCell ref="E1037:G1037"/>
    <mergeCell ref="B1038:D1038"/>
    <mergeCell ref="E1038:G1038"/>
    <mergeCell ref="B1039:D1039"/>
    <mergeCell ref="E1039:G1039"/>
    <mergeCell ref="B1034:D1034"/>
    <mergeCell ref="E1034:G1034"/>
    <mergeCell ref="B1035:D1035"/>
    <mergeCell ref="E1035:G1035"/>
    <mergeCell ref="B1036:D1036"/>
    <mergeCell ref="E1036:G1036"/>
    <mergeCell ref="A1049:L1049"/>
    <mergeCell ref="B1050:D1050"/>
    <mergeCell ref="E1050:G1050"/>
    <mergeCell ref="B1051:D1051"/>
    <mergeCell ref="E1051:G1051"/>
    <mergeCell ref="B1052:D1052"/>
    <mergeCell ref="E1052:G1052"/>
    <mergeCell ref="B1046:D1046"/>
    <mergeCell ref="E1046:G1046"/>
    <mergeCell ref="B1047:D1047"/>
    <mergeCell ref="E1047:G1047"/>
    <mergeCell ref="B1048:D1048"/>
    <mergeCell ref="E1048:G1048"/>
    <mergeCell ref="B1043:D1043"/>
    <mergeCell ref="E1043:G1043"/>
    <mergeCell ref="B1044:D1044"/>
    <mergeCell ref="E1044:G1044"/>
    <mergeCell ref="B1045:D1045"/>
    <mergeCell ref="E1045:G1045"/>
    <mergeCell ref="B1059:D1059"/>
    <mergeCell ref="E1059:G1059"/>
    <mergeCell ref="B1060:D1060"/>
    <mergeCell ref="E1060:G1060"/>
    <mergeCell ref="B1061:D1061"/>
    <mergeCell ref="E1061:G1061"/>
    <mergeCell ref="B1056:D1056"/>
    <mergeCell ref="E1056:G1056"/>
    <mergeCell ref="B1057:D1057"/>
    <mergeCell ref="E1057:G1057"/>
    <mergeCell ref="B1058:D1058"/>
    <mergeCell ref="E1058:G1058"/>
    <mergeCell ref="B1053:D1053"/>
    <mergeCell ref="E1053:G1053"/>
    <mergeCell ref="B1054:D1054"/>
    <mergeCell ref="E1054:G1054"/>
    <mergeCell ref="B1055:D1055"/>
    <mergeCell ref="E1055:G1055"/>
    <mergeCell ref="B1068:D1068"/>
    <mergeCell ref="E1068:G1068"/>
    <mergeCell ref="B1069:J1069"/>
    <mergeCell ref="A1070:L1070"/>
    <mergeCell ref="B1071:D1071"/>
    <mergeCell ref="E1071:G1071"/>
    <mergeCell ref="B1065:D1065"/>
    <mergeCell ref="E1065:G1065"/>
    <mergeCell ref="B1066:D1066"/>
    <mergeCell ref="E1066:G1066"/>
    <mergeCell ref="B1067:D1067"/>
    <mergeCell ref="E1067:G1067"/>
    <mergeCell ref="B1062:D1062"/>
    <mergeCell ref="E1062:G1062"/>
    <mergeCell ref="B1063:D1063"/>
    <mergeCell ref="E1063:G1063"/>
    <mergeCell ref="B1064:D1064"/>
    <mergeCell ref="E1064:G1064"/>
    <mergeCell ref="B1078:D1078"/>
    <mergeCell ref="E1078:G1078"/>
    <mergeCell ref="B1079:D1079"/>
    <mergeCell ref="E1079:G1079"/>
    <mergeCell ref="B1080:J1080"/>
    <mergeCell ref="B1075:D1075"/>
    <mergeCell ref="E1075:G1075"/>
    <mergeCell ref="B1076:D1076"/>
    <mergeCell ref="E1076:G1076"/>
    <mergeCell ref="B1077:D1077"/>
    <mergeCell ref="E1077:G1077"/>
    <mergeCell ref="B1072:D1072"/>
    <mergeCell ref="E1072:G1072"/>
    <mergeCell ref="B1073:D1073"/>
    <mergeCell ref="E1073:G1073"/>
    <mergeCell ref="B1074:D1074"/>
    <mergeCell ref="E1074:G1074"/>
    <mergeCell ref="A1088:L1088"/>
    <mergeCell ref="B1089:D1089"/>
    <mergeCell ref="E1089:G1089"/>
    <mergeCell ref="B1090:D1090"/>
    <mergeCell ref="E1090:G1090"/>
    <mergeCell ref="B1091:D1091"/>
    <mergeCell ref="E1091:G1091"/>
    <mergeCell ref="B1085:D1085"/>
    <mergeCell ref="E1085:G1085"/>
    <mergeCell ref="B1086:D1086"/>
    <mergeCell ref="E1086:G1086"/>
    <mergeCell ref="B1087:D1087"/>
    <mergeCell ref="E1087:G1087"/>
    <mergeCell ref="A1081:L1081"/>
    <mergeCell ref="B1082:D1082"/>
    <mergeCell ref="E1082:G1082"/>
    <mergeCell ref="B1083:D1083"/>
    <mergeCell ref="E1083:G1083"/>
    <mergeCell ref="B1084:D1084"/>
    <mergeCell ref="E1084:G1084"/>
    <mergeCell ref="B1098:D1098"/>
    <mergeCell ref="E1098:G1098"/>
    <mergeCell ref="B1099:D1099"/>
    <mergeCell ref="E1099:G1099"/>
    <mergeCell ref="B1100:D1100"/>
    <mergeCell ref="E1100:G1100"/>
    <mergeCell ref="B1095:D1095"/>
    <mergeCell ref="E1095:G1095"/>
    <mergeCell ref="B1096:D1096"/>
    <mergeCell ref="E1096:G1096"/>
    <mergeCell ref="B1097:D1097"/>
    <mergeCell ref="E1097:G1097"/>
    <mergeCell ref="B1092:D1092"/>
    <mergeCell ref="E1092:G1092"/>
    <mergeCell ref="B1093:D1093"/>
    <mergeCell ref="E1093:G1093"/>
    <mergeCell ref="B1094:D1094"/>
    <mergeCell ref="E1094:G1094"/>
    <mergeCell ref="B1107:D1107"/>
    <mergeCell ref="E1107:G1107"/>
    <mergeCell ref="B1108:D1108"/>
    <mergeCell ref="E1108:G1108"/>
    <mergeCell ref="B1109:D1109"/>
    <mergeCell ref="E1109:G1109"/>
    <mergeCell ref="B1104:D1104"/>
    <mergeCell ref="E1104:G1104"/>
    <mergeCell ref="B1105:D1105"/>
    <mergeCell ref="E1105:G1105"/>
    <mergeCell ref="B1106:D1106"/>
    <mergeCell ref="E1106:G1106"/>
    <mergeCell ref="B1101:D1101"/>
    <mergeCell ref="E1101:G1101"/>
    <mergeCell ref="B1102:D1102"/>
    <mergeCell ref="E1102:G1102"/>
    <mergeCell ref="B1103:D1103"/>
    <mergeCell ref="E1103:G1103"/>
    <mergeCell ref="B1116:D1116"/>
    <mergeCell ref="E1116:G1116"/>
    <mergeCell ref="B1117:D1117"/>
    <mergeCell ref="E1117:G1117"/>
    <mergeCell ref="B1118:D1118"/>
    <mergeCell ref="E1118:G1118"/>
    <mergeCell ref="B1113:D1113"/>
    <mergeCell ref="E1113:G1113"/>
    <mergeCell ref="B1114:D1114"/>
    <mergeCell ref="E1114:G1114"/>
    <mergeCell ref="B1115:D1115"/>
    <mergeCell ref="E1115:G1115"/>
    <mergeCell ref="B1110:D1110"/>
    <mergeCell ref="E1110:G1110"/>
    <mergeCell ref="B1111:D1111"/>
    <mergeCell ref="E1111:G1111"/>
    <mergeCell ref="B1112:D1112"/>
    <mergeCell ref="E1112:G1112"/>
    <mergeCell ref="B1125:D1125"/>
    <mergeCell ref="E1125:G1125"/>
    <mergeCell ref="B1126:D1126"/>
    <mergeCell ref="E1126:G1126"/>
    <mergeCell ref="B1127:D1127"/>
    <mergeCell ref="E1127:G1127"/>
    <mergeCell ref="B1122:D1122"/>
    <mergeCell ref="E1122:G1122"/>
    <mergeCell ref="B1123:D1123"/>
    <mergeCell ref="E1123:G1123"/>
    <mergeCell ref="B1124:D1124"/>
    <mergeCell ref="E1124:G1124"/>
    <mergeCell ref="B1119:D1119"/>
    <mergeCell ref="E1119:G1119"/>
    <mergeCell ref="B1120:D1120"/>
    <mergeCell ref="E1120:G1120"/>
    <mergeCell ref="B1121:D1121"/>
    <mergeCell ref="E1121:G1121"/>
    <mergeCell ref="A1135:L1135"/>
    <mergeCell ref="B1136:D1136"/>
    <mergeCell ref="E1136:G1136"/>
    <mergeCell ref="B1137:D1137"/>
    <mergeCell ref="E1137:G1137"/>
    <mergeCell ref="B1138:D1138"/>
    <mergeCell ref="E1138:G1138"/>
    <mergeCell ref="B1132:D1132"/>
    <mergeCell ref="E1132:G1132"/>
    <mergeCell ref="B1133:D1133"/>
    <mergeCell ref="E1133:G1133"/>
    <mergeCell ref="B1134:J1134"/>
    <mergeCell ref="B1128:D1128"/>
    <mergeCell ref="E1128:G1128"/>
    <mergeCell ref="A1129:L1129"/>
    <mergeCell ref="B1130:D1130"/>
    <mergeCell ref="E1130:G1130"/>
    <mergeCell ref="B1131:D1131"/>
    <mergeCell ref="E1131:G1131"/>
    <mergeCell ref="B1146:D1146"/>
    <mergeCell ref="E1146:G1146"/>
    <mergeCell ref="B1147:D1147"/>
    <mergeCell ref="E1147:G1147"/>
    <mergeCell ref="B1148:J1148"/>
    <mergeCell ref="B1143:D1143"/>
    <mergeCell ref="E1143:G1143"/>
    <mergeCell ref="B1144:D1144"/>
    <mergeCell ref="E1144:G1144"/>
    <mergeCell ref="B1145:D1145"/>
    <mergeCell ref="E1145:G1145"/>
    <mergeCell ref="B1139:D1139"/>
    <mergeCell ref="E1139:G1139"/>
    <mergeCell ref="A1140:L1140"/>
    <mergeCell ref="B1141:D1141"/>
    <mergeCell ref="E1141:G1141"/>
    <mergeCell ref="B1142:D1142"/>
    <mergeCell ref="E1142:G1142"/>
    <mergeCell ref="B1159:J1159"/>
    <mergeCell ref="B1160:J1160"/>
    <mergeCell ref="B1161:J1161"/>
    <mergeCell ref="D1165:K1165"/>
    <mergeCell ref="D1168:K1168"/>
    <mergeCell ref="B1155:J1155"/>
    <mergeCell ref="A1156:L1156"/>
    <mergeCell ref="B1157:D1157"/>
    <mergeCell ref="E1157:G1157"/>
    <mergeCell ref="B1158:J1158"/>
    <mergeCell ref="B1153:D1153"/>
    <mergeCell ref="E1153:G1153"/>
    <mergeCell ref="B1154:D1154"/>
    <mergeCell ref="E1154:G1154"/>
    <mergeCell ref="A1149:L1149"/>
    <mergeCell ref="B1150:D1150"/>
    <mergeCell ref="E1150:G1150"/>
    <mergeCell ref="B1151:D1151"/>
    <mergeCell ref="E1151:G1151"/>
    <mergeCell ref="B1152:D1152"/>
    <mergeCell ref="E1152:G1152"/>
  </mergeCells>
  <pageMargins left="0.7" right="0.7" top="0.75" bottom="0.75" header="0.3" footer="0.3"/>
  <pageSetup paperSize="9" scale="53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Справка для ДТП</vt:lpstr>
      <vt:lpstr>Смета контракта Айкаван РАЗУКРУ</vt:lpstr>
      <vt:lpstr>'Смета контракта Айкаван РАЗУКРУ'!Заголовки_для_печати</vt:lpstr>
      <vt:lpstr>'Смета контракта Айкаван РАЗУКРУ'!Область_печати</vt:lpstr>
      <vt:lpstr>'Справка для ДТП'!Область_печати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Червоная Наталья Сергеевна</dc:creator>
  <cp:lastModifiedBy>Донченко Елена Александровна</cp:lastModifiedBy>
  <cp:lastPrinted>2025-09-24T08:43:56Z</cp:lastPrinted>
  <dcterms:created xsi:type="dcterms:W3CDTF">2020-09-25T12:10:42Z</dcterms:created>
  <dcterms:modified xsi:type="dcterms:W3CDTF">2025-10-01T07:28:57Z</dcterms:modified>
</cp:coreProperties>
</file>